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0" windowWidth="14620" windowHeight="8000"/>
  </bookViews>
  <sheets>
    <sheet name="Menu" sheetId="3" r:id="rId1"/>
    <sheet name="Cruzadinha" sheetId="1" r:id="rId2"/>
    <sheet name="Instruções" sheetId="2" r:id="rId3"/>
    <sheet name="Quiz-1" sheetId="8" r:id="rId4"/>
    <sheet name="Quiz-R1" sheetId="17" r:id="rId5"/>
    <sheet name="Quiz-2" sheetId="9" r:id="rId6"/>
    <sheet name="Quiz-R2" sheetId="10" r:id="rId7"/>
    <sheet name="Quiz-3" sheetId="11" r:id="rId8"/>
    <sheet name="Quiz-R3" sheetId="12" r:id="rId9"/>
    <sheet name="Quiz-4" sheetId="13" r:id="rId10"/>
    <sheet name="Quiz-R4" sheetId="14" r:id="rId11"/>
    <sheet name="Quiz-5" sheetId="15" r:id="rId12"/>
    <sheet name="Quiz-R5" sheetId="16" r:id="rId13"/>
    <sheet name="Instruções-Quiz" sheetId="19" r:id="rId14"/>
  </sheets>
  <calcPr calcId="145621"/>
</workbook>
</file>

<file path=xl/calcChain.xml><?xml version="1.0" encoding="utf-8"?>
<calcChain xmlns="http://schemas.openxmlformats.org/spreadsheetml/2006/main">
  <c r="Y19" i="1" l="1"/>
  <c r="Y16" i="1"/>
  <c r="V21" i="1"/>
  <c r="T21" i="1"/>
  <c r="R21" i="1"/>
  <c r="R16" i="1"/>
  <c r="R14" i="1"/>
  <c r="R13" i="1"/>
  <c r="R11" i="1"/>
  <c r="X21" i="1" l="1"/>
  <c r="W21" i="1"/>
  <c r="U21" i="1"/>
  <c r="S21" i="1"/>
  <c r="Q21" i="1"/>
  <c r="T23" i="1"/>
  <c r="T22" i="1"/>
  <c r="T20" i="1"/>
  <c r="V27" i="1"/>
  <c r="V26" i="1"/>
  <c r="V25" i="1"/>
  <c r="V24" i="1"/>
  <c r="V23" i="1"/>
  <c r="V22" i="1"/>
  <c r="V20" i="1"/>
  <c r="AE19" i="1"/>
  <c r="AD19" i="1"/>
  <c r="AC19" i="1"/>
  <c r="AB19" i="1"/>
  <c r="AA19" i="1"/>
  <c r="Z19" i="1"/>
  <c r="X19" i="1"/>
  <c r="Y18" i="1"/>
  <c r="Y17" i="1"/>
  <c r="AB16" i="1"/>
  <c r="AA16" i="1"/>
  <c r="Z16" i="1"/>
  <c r="X16" i="1"/>
  <c r="W16" i="1"/>
  <c r="V16" i="1"/>
  <c r="U16" i="1"/>
  <c r="T16" i="1"/>
  <c r="S16" i="1"/>
  <c r="V14" i="1"/>
  <c r="U14" i="1"/>
  <c r="T14" i="1"/>
  <c r="S14" i="1"/>
  <c r="Q14" i="1"/>
  <c r="V13" i="1"/>
  <c r="U13" i="1"/>
  <c r="T13" i="1"/>
  <c r="S13" i="1"/>
  <c r="Q13" i="1"/>
  <c r="P13" i="1"/>
  <c r="O13" i="1"/>
  <c r="U11" i="1"/>
  <c r="T11" i="1"/>
  <c r="S11" i="1"/>
  <c r="Q11" i="1"/>
  <c r="R20" i="1"/>
  <c r="R19" i="1"/>
  <c r="R18" i="1"/>
  <c r="R17" i="1"/>
  <c r="R15" i="1"/>
  <c r="R12" i="1"/>
  <c r="R10" i="1"/>
</calcChain>
</file>

<file path=xl/sharedStrings.xml><?xml version="1.0" encoding="utf-8"?>
<sst xmlns="http://schemas.openxmlformats.org/spreadsheetml/2006/main" count="24" uniqueCount="24">
  <si>
    <t>Doença transmitida pela água contaminada em situações de enchetes e inundações</t>
  </si>
  <si>
    <t>Principal sintoma da Amebíase e Giardíase</t>
  </si>
  <si>
    <t>Agente causador do Cólera</t>
  </si>
  <si>
    <t>Agente causador da Esquistossomose</t>
  </si>
  <si>
    <t>Doença que tem como agente causador um vírus e seus sintomas são olhos e pele amarelados e febre</t>
  </si>
  <si>
    <t>A Leptospirose é causada pela bactéria presente em sua urina</t>
  </si>
  <si>
    <t>Hospedeiro intermediário do agente causador da Esquistossomose</t>
  </si>
  <si>
    <t>Agente causador da Amebíse e Giardíase</t>
  </si>
  <si>
    <t>Doença que apresenta como sintomas desidratação e vômito</t>
  </si>
  <si>
    <t>Leptospirose</t>
  </si>
  <si>
    <t xml:space="preserve">Verme </t>
  </si>
  <si>
    <t>Diarreia</t>
  </si>
  <si>
    <t>Caramujo</t>
  </si>
  <si>
    <t>Cólera</t>
  </si>
  <si>
    <t>Rato</t>
  </si>
  <si>
    <t>Protozoário</t>
  </si>
  <si>
    <t>Hepatite</t>
  </si>
  <si>
    <t>Água</t>
  </si>
  <si>
    <t>Bactéria</t>
  </si>
  <si>
    <t>Principal veículo dessas doenças e se tratada pode evitar  muitas delas</t>
  </si>
  <si>
    <r>
      <t xml:space="preserve">Digitar nos quadrinho coloridos a numeração de 1 a 10 que  corresponde a resposta das perguntas com suas respectivas cores. Em seguida clicar na palavra </t>
    </r>
    <r>
      <rPr>
        <b/>
        <sz val="16"/>
        <color theme="1"/>
        <rFont val="Comic Sans MS"/>
        <family val="4"/>
      </rPr>
      <t>Próxima</t>
    </r>
    <r>
      <rPr>
        <sz val="16"/>
        <color theme="1"/>
        <rFont val="Comic Sans MS"/>
        <family val="4"/>
      </rPr>
      <t xml:space="preserve">, assim saberá se sua resposta está correta.                                                                                                                                                                                                                                          </t>
    </r>
  </si>
  <si>
    <t>O quiz é um jogo de perguntas e respostas. Cada pergunta possui quatro alternativas.</t>
  </si>
  <si>
    <t xml:space="preserve">Clique na alternativa que você julgar correta. Caso ela fique vermelha, você acertou. Se isso não </t>
  </si>
  <si>
    <t>ocorrer, tente outra vez. Quando acertar clique em próximo.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</si>
</sst>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omic Sans MS"/>
      <family val="4"/>
    </font>
    <font>
      <b/>
      <sz val="16"/>
      <color theme="1"/>
      <name val="Comic Sans MS"/>
      <family val="4"/>
    </font>
    <font>
      <sz val="14"/>
      <color theme="1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rgb="FF99FF66"/>
        </stop>
        <stop position="1">
          <color rgb="FF00CC00"/>
        </stop>
      </gradientFill>
    </fill>
    <fill>
      <patternFill patternType="solid">
        <fgColor rgb="FF99FF66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10" borderId="0" xfId="0" applyFill="1"/>
    <xf numFmtId="0" fontId="0" fillId="10" borderId="0" xfId="0" applyFill="1" applyBorder="1"/>
    <xf numFmtId="0" fontId="0" fillId="10" borderId="5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 applyProtection="1">
      <alignment horizontal="center" vertical="center"/>
    </xf>
    <xf numFmtId="0" fontId="0" fillId="10" borderId="3" xfId="0" applyFill="1" applyBorder="1" applyAlignment="1" applyProtection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10" borderId="2" xfId="0" applyFill="1" applyBorder="1" applyAlignment="1" applyProtection="1">
      <alignment horizontal="center" vertical="center"/>
    </xf>
    <xf numFmtId="0" fontId="0" fillId="10" borderId="4" xfId="0" applyFill="1" applyBorder="1" applyAlignment="1" applyProtection="1">
      <alignment horizontal="center" vertical="center"/>
    </xf>
    <xf numFmtId="0" fontId="0" fillId="4" borderId="6" xfId="0" applyFill="1" applyBorder="1"/>
    <xf numFmtId="0" fontId="0" fillId="9" borderId="6" xfId="0" applyFill="1" applyBorder="1"/>
    <xf numFmtId="0" fontId="0" fillId="2" borderId="6" xfId="0" applyFill="1" applyBorder="1"/>
    <xf numFmtId="0" fontId="0" fillId="6" borderId="6" xfId="0" applyFill="1" applyBorder="1"/>
    <xf numFmtId="0" fontId="0" fillId="5" borderId="6" xfId="0" applyFill="1" applyBorder="1"/>
    <xf numFmtId="0" fontId="0" fillId="7" borderId="6" xfId="0" applyFill="1" applyBorder="1"/>
    <xf numFmtId="0" fontId="0" fillId="11" borderId="6" xfId="0" applyFill="1" applyBorder="1"/>
    <xf numFmtId="0" fontId="0" fillId="3" borderId="6" xfId="0" applyFill="1" applyBorder="1"/>
    <xf numFmtId="0" fontId="0" fillId="12" borderId="6" xfId="0" applyFill="1" applyBorder="1"/>
    <xf numFmtId="0" fontId="0" fillId="8" borderId="6" xfId="0" applyFill="1" applyBorder="1"/>
    <xf numFmtId="0" fontId="0" fillId="4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" fillId="10" borderId="0" xfId="0" applyFont="1" applyFill="1" applyBorder="1" applyAlignment="1">
      <alignment horizontal="center"/>
    </xf>
    <xf numFmtId="0" fontId="0" fillId="13" borderId="0" xfId="0" applyFill="1"/>
    <xf numFmtId="0" fontId="0" fillId="14" borderId="0" xfId="0" applyFill="1"/>
    <xf numFmtId="0" fontId="4" fillId="10" borderId="0" xfId="0" applyFont="1" applyFill="1"/>
    <xf numFmtId="0" fontId="0" fillId="10" borderId="7" xfId="0" applyFill="1" applyBorder="1" applyAlignment="1">
      <alignment horizontal="left" vertical="top" wrapText="1"/>
    </xf>
    <xf numFmtId="0" fontId="0" fillId="10" borderId="8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left" vertical="top" wrapText="1"/>
    </xf>
    <xf numFmtId="0" fontId="0" fillId="10" borderId="10" xfId="0" applyFill="1" applyBorder="1" applyAlignment="1">
      <alignment horizontal="left" vertical="top" wrapText="1"/>
    </xf>
    <xf numFmtId="0" fontId="0" fillId="10" borderId="11" xfId="0" applyFill="1" applyBorder="1" applyAlignment="1">
      <alignment horizontal="left" vertical="top" wrapText="1"/>
    </xf>
    <xf numFmtId="0" fontId="0" fillId="10" borderId="12" xfId="0" applyFill="1" applyBorder="1" applyAlignment="1">
      <alignment horizontal="left" vertical="top" wrapText="1"/>
    </xf>
    <xf numFmtId="0" fontId="0" fillId="10" borderId="7" xfId="0" applyFill="1" applyBorder="1" applyAlignment="1">
      <alignment horizontal="left" wrapText="1"/>
    </xf>
    <xf numFmtId="0" fontId="0" fillId="10" borderId="8" xfId="0" applyFill="1" applyBorder="1" applyAlignment="1">
      <alignment horizontal="left" wrapText="1"/>
    </xf>
    <xf numFmtId="0" fontId="0" fillId="10" borderId="9" xfId="0" applyFill="1" applyBorder="1" applyAlignment="1">
      <alignment horizontal="left" wrapText="1"/>
    </xf>
    <xf numFmtId="0" fontId="0" fillId="10" borderId="10" xfId="0" applyFill="1" applyBorder="1" applyAlignment="1">
      <alignment horizontal="left" wrapText="1"/>
    </xf>
    <xf numFmtId="0" fontId="0" fillId="10" borderId="11" xfId="0" applyFill="1" applyBorder="1" applyAlignment="1">
      <alignment horizontal="left" wrapText="1"/>
    </xf>
    <xf numFmtId="0" fontId="0" fillId="10" borderId="12" xfId="0" applyFill="1" applyBorder="1" applyAlignment="1">
      <alignment horizontal="left" wrapText="1"/>
    </xf>
    <xf numFmtId="0" fontId="1" fillId="10" borderId="0" xfId="0" applyFont="1" applyFill="1" applyBorder="1" applyAlignment="1">
      <alignment horizontal="center"/>
    </xf>
    <xf numFmtId="0" fontId="2" fillId="10" borderId="0" xfId="0" applyFont="1" applyFill="1" applyAlignment="1">
      <alignment horizontal="left" vertical="top" wrapText="1"/>
    </xf>
    <xf numFmtId="0" fontId="0" fillId="10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66FF33"/>
      <color rgb="FF00CC00"/>
      <color rgb="FFFFFFFF"/>
      <color rgb="FF33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Quiz-1'!A1"/><Relationship Id="rId1" Type="http://schemas.openxmlformats.org/officeDocument/2006/relationships/hyperlink" Target="#Cruzadinha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Quiz-5'!A1"/><Relationship Id="rId2" Type="http://schemas.openxmlformats.org/officeDocument/2006/relationships/hyperlink" Target="#'Quiz-4'!A1"/><Relationship Id="rId1" Type="http://schemas.openxmlformats.org/officeDocument/2006/relationships/hyperlink" Target="#'Quiz-R4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Quiz-5'!A1"/><Relationship Id="rId1" Type="http://schemas.openxmlformats.org/officeDocument/2006/relationships/hyperlink" Target="#'Quiz-R4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Quiz-R5'!A1"/><Relationship Id="rId1" Type="http://schemas.openxmlformats.org/officeDocument/2006/relationships/hyperlink" Target="#'Quiz-5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Jogo2.xlsx#Menu!A1" TargetMode="External"/><Relationship Id="rId1" Type="http://schemas.openxmlformats.org/officeDocument/2006/relationships/hyperlink" Target="#'Quiz-R5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Jogo2.xlsx#'Quiz-1'!A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ruzadinha!A1"/><Relationship Id="rId6" Type="http://schemas.openxmlformats.org/officeDocument/2006/relationships/hyperlink" Target="#Menu!A1"/><Relationship Id="rId5" Type="http://schemas.openxmlformats.org/officeDocument/2006/relationships/hyperlink" Target="#Instru&#231;&#245;es!A1"/><Relationship Id="rId4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ruzadinh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Quiz-R1'!A1"/><Relationship Id="rId2" Type="http://schemas.openxmlformats.org/officeDocument/2006/relationships/hyperlink" Target="#'Quiz-1'!A1"/><Relationship Id="rId1" Type="http://schemas.openxmlformats.org/officeDocument/2006/relationships/hyperlink" Target="#Menu!A1"/><Relationship Id="rId5" Type="http://schemas.openxmlformats.org/officeDocument/2006/relationships/hyperlink" Target="Jogo2.xlsx#'Instru&#231;&#245;es-Quiz'!A1" TargetMode="External"/><Relationship Id="rId4" Type="http://schemas.openxmlformats.org/officeDocument/2006/relationships/hyperlink" Target="#'Quiz-2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Quiz-2'!A1"/><Relationship Id="rId2" Type="http://schemas.openxmlformats.org/officeDocument/2006/relationships/hyperlink" Target="#'Quiz-R1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Quiz-3'!A1"/><Relationship Id="rId2" Type="http://schemas.openxmlformats.org/officeDocument/2006/relationships/hyperlink" Target="#'Quiz-R2'!A1"/><Relationship Id="rId1" Type="http://schemas.openxmlformats.org/officeDocument/2006/relationships/hyperlink" Target="#'Quiz-2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Quiz-3'!A1"/><Relationship Id="rId1" Type="http://schemas.openxmlformats.org/officeDocument/2006/relationships/hyperlink" Target="#'Quiz-R2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Quiz-4'!A1"/><Relationship Id="rId2" Type="http://schemas.openxmlformats.org/officeDocument/2006/relationships/hyperlink" Target="#'Quiz-R3'!A1"/><Relationship Id="rId1" Type="http://schemas.openxmlformats.org/officeDocument/2006/relationships/hyperlink" Target="#'Quiz-3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Quiz-4'!A1"/><Relationship Id="rId1" Type="http://schemas.openxmlformats.org/officeDocument/2006/relationships/hyperlink" Target="#'Quiz-R3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151660</xdr:colOff>
      <xdr:row>6</xdr:row>
      <xdr:rowOff>40773</xdr:rowOff>
    </xdr:from>
    <xdr:ext cx="3640035" cy="937629"/>
    <xdr:sp macro="" textlink="">
      <xdr:nvSpPr>
        <xdr:cNvPr id="2" name="Retângulo 1">
          <a:hlinkClick xmlns:r="http://schemas.openxmlformats.org/officeDocument/2006/relationships" r:id="rId1"/>
        </xdr:cNvPr>
        <xdr:cNvSpPr/>
      </xdr:nvSpPr>
      <xdr:spPr>
        <a:xfrm>
          <a:off x="4418860" y="1183773"/>
          <a:ext cx="3640035" cy="937629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Cruzadinha</a:t>
          </a:r>
        </a:p>
      </xdr:txBody>
    </xdr:sp>
    <xdr:clientData/>
  </xdr:oneCellAnchor>
  <xdr:oneCellAnchor>
    <xdr:from>
      <xdr:col>9</xdr:col>
      <xdr:colOff>291409</xdr:colOff>
      <xdr:row>17</xdr:row>
      <xdr:rowOff>133350</xdr:rowOff>
    </xdr:from>
    <xdr:ext cx="1502399" cy="937629"/>
    <xdr:sp macro="" textlink="">
      <xdr:nvSpPr>
        <xdr:cNvPr id="3" name="Retângulo 2">
          <a:hlinkClick xmlns:r="http://schemas.openxmlformats.org/officeDocument/2006/relationships" r:id="rId2"/>
        </xdr:cNvPr>
        <xdr:cNvSpPr/>
      </xdr:nvSpPr>
      <xdr:spPr>
        <a:xfrm>
          <a:off x="5777809" y="3371850"/>
          <a:ext cx="1502399" cy="937629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Quiz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421995</xdr:colOff>
      <xdr:row>0</xdr:row>
      <xdr:rowOff>0</xdr:rowOff>
    </xdr:from>
    <xdr:ext cx="9119228" cy="718466"/>
    <xdr:sp macro="" textlink="">
      <xdr:nvSpPr>
        <xdr:cNvPr id="2" name="Retângulo 1"/>
        <xdr:cNvSpPr/>
      </xdr:nvSpPr>
      <xdr:spPr>
        <a:xfrm>
          <a:off x="2250795" y="0"/>
          <a:ext cx="9119228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4. Qual o agente causador da Hepatite A?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2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2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2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85726</xdr:colOff>
      <xdr:row>8</xdr:row>
      <xdr:rowOff>180975</xdr:rowOff>
    </xdr:from>
    <xdr:ext cx="2522428" cy="655885"/>
    <xdr:sp macro="" textlink="">
      <xdr:nvSpPr>
        <xdr:cNvPr id="7" name="Retângulo 6"/>
        <xdr:cNvSpPr/>
      </xdr:nvSpPr>
      <xdr:spPr>
        <a:xfrm>
          <a:off x="1304926" y="1704975"/>
          <a:ext cx="2522428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Vírus</a:t>
          </a:r>
        </a:p>
      </xdr:txBody>
    </xdr:sp>
    <xdr:clientData/>
  </xdr:oneCellAnchor>
  <xdr:oneCellAnchor>
    <xdr:from>
      <xdr:col>2</xdr:col>
      <xdr:colOff>76200</xdr:colOff>
      <xdr:row>13</xdr:row>
      <xdr:rowOff>19050</xdr:rowOff>
    </xdr:from>
    <xdr:ext cx="3018817" cy="655885"/>
    <xdr:sp macro="" textlink="">
      <xdr:nvSpPr>
        <xdr:cNvPr id="8" name="Retângulo 7"/>
        <xdr:cNvSpPr/>
      </xdr:nvSpPr>
      <xdr:spPr>
        <a:xfrm>
          <a:off x="1295400" y="2495550"/>
          <a:ext cx="3018817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Bactéria</a:t>
          </a:r>
        </a:p>
      </xdr:txBody>
    </xdr:sp>
    <xdr:clientData/>
  </xdr:oneCellAnchor>
  <xdr:oneCellAnchor>
    <xdr:from>
      <xdr:col>2</xdr:col>
      <xdr:colOff>28575</xdr:colOff>
      <xdr:row>17</xdr:row>
      <xdr:rowOff>38100</xdr:rowOff>
    </xdr:from>
    <xdr:ext cx="2625735" cy="655885"/>
    <xdr:sp macro="" textlink="">
      <xdr:nvSpPr>
        <xdr:cNvPr id="9" name="Retângulo 8"/>
        <xdr:cNvSpPr/>
      </xdr:nvSpPr>
      <xdr:spPr>
        <a:xfrm>
          <a:off x="1247775" y="3276600"/>
          <a:ext cx="2625735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Água</a:t>
          </a:r>
        </a:p>
      </xdr:txBody>
    </xdr:sp>
    <xdr:clientData/>
  </xdr:oneCellAnchor>
  <xdr:oneCellAnchor>
    <xdr:from>
      <xdr:col>2</xdr:col>
      <xdr:colOff>1</xdr:colOff>
      <xdr:row>21</xdr:row>
      <xdr:rowOff>114300</xdr:rowOff>
    </xdr:from>
    <xdr:ext cx="2957222" cy="655885"/>
    <xdr:sp macro="" textlink="">
      <xdr:nvSpPr>
        <xdr:cNvPr id="10" name="Retângulo 9"/>
        <xdr:cNvSpPr/>
      </xdr:nvSpPr>
      <xdr:spPr>
        <a:xfrm>
          <a:off x="1219201" y="4114800"/>
          <a:ext cx="2957222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3"/>
        </xdr:cNvPr>
        <xdr:cNvSpPr/>
      </xdr:nvSpPr>
      <xdr:spPr>
        <a:xfrm>
          <a:off x="10029825" y="4476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421995</xdr:colOff>
      <xdr:row>0</xdr:row>
      <xdr:rowOff>0</xdr:rowOff>
    </xdr:from>
    <xdr:ext cx="9119228" cy="718466"/>
    <xdr:sp macro="" textlink="">
      <xdr:nvSpPr>
        <xdr:cNvPr id="2" name="Retângulo 1"/>
        <xdr:cNvSpPr/>
      </xdr:nvSpPr>
      <xdr:spPr>
        <a:xfrm>
          <a:off x="2250795" y="0"/>
          <a:ext cx="9119228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4. Qual o agente causador da Hepatite A?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85726</xdr:colOff>
      <xdr:row>8</xdr:row>
      <xdr:rowOff>180975</xdr:rowOff>
    </xdr:from>
    <xdr:ext cx="2522428" cy="655885"/>
    <xdr:sp macro="" textlink="">
      <xdr:nvSpPr>
        <xdr:cNvPr id="7" name="Retângulo 6"/>
        <xdr:cNvSpPr/>
      </xdr:nvSpPr>
      <xdr:spPr>
        <a:xfrm>
          <a:off x="1304926" y="1704975"/>
          <a:ext cx="2522428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Vírus</a:t>
          </a:r>
        </a:p>
      </xdr:txBody>
    </xdr:sp>
    <xdr:clientData/>
  </xdr:oneCellAnchor>
  <xdr:oneCellAnchor>
    <xdr:from>
      <xdr:col>2</xdr:col>
      <xdr:colOff>76200</xdr:colOff>
      <xdr:row>13</xdr:row>
      <xdr:rowOff>19050</xdr:rowOff>
    </xdr:from>
    <xdr:ext cx="3018817" cy="655885"/>
    <xdr:sp macro="" textlink="">
      <xdr:nvSpPr>
        <xdr:cNvPr id="8" name="Retângulo 7"/>
        <xdr:cNvSpPr/>
      </xdr:nvSpPr>
      <xdr:spPr>
        <a:xfrm>
          <a:off x="1295400" y="2495550"/>
          <a:ext cx="3018817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Bactéria</a:t>
          </a:r>
        </a:p>
      </xdr:txBody>
    </xdr:sp>
    <xdr:clientData/>
  </xdr:oneCellAnchor>
  <xdr:oneCellAnchor>
    <xdr:from>
      <xdr:col>2</xdr:col>
      <xdr:colOff>28575</xdr:colOff>
      <xdr:row>17</xdr:row>
      <xdr:rowOff>38100</xdr:rowOff>
    </xdr:from>
    <xdr:ext cx="2625735" cy="655885"/>
    <xdr:sp macro="" textlink="">
      <xdr:nvSpPr>
        <xdr:cNvPr id="9" name="Retângulo 8"/>
        <xdr:cNvSpPr/>
      </xdr:nvSpPr>
      <xdr:spPr>
        <a:xfrm>
          <a:off x="1247775" y="3276600"/>
          <a:ext cx="2625735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Água</a:t>
          </a:r>
        </a:p>
      </xdr:txBody>
    </xdr:sp>
    <xdr:clientData/>
  </xdr:oneCellAnchor>
  <xdr:oneCellAnchor>
    <xdr:from>
      <xdr:col>2</xdr:col>
      <xdr:colOff>1</xdr:colOff>
      <xdr:row>21</xdr:row>
      <xdr:rowOff>114300</xdr:rowOff>
    </xdr:from>
    <xdr:ext cx="2957222" cy="655885"/>
    <xdr:sp macro="" textlink="">
      <xdr:nvSpPr>
        <xdr:cNvPr id="10" name="Retângulo 9"/>
        <xdr:cNvSpPr/>
      </xdr:nvSpPr>
      <xdr:spPr>
        <a:xfrm>
          <a:off x="1219201" y="4114800"/>
          <a:ext cx="2957222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2"/>
        </xdr:cNvPr>
        <xdr:cNvSpPr/>
      </xdr:nvSpPr>
      <xdr:spPr>
        <a:xfrm>
          <a:off x="10029825" y="4476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233387</xdr:colOff>
      <xdr:row>0</xdr:row>
      <xdr:rowOff>0</xdr:rowOff>
    </xdr:from>
    <xdr:ext cx="9496447" cy="718466"/>
    <xdr:sp macro="" textlink="">
      <xdr:nvSpPr>
        <xdr:cNvPr id="2" name="Retângulo 1"/>
        <xdr:cNvSpPr/>
      </xdr:nvSpPr>
      <xdr:spPr>
        <a:xfrm>
          <a:off x="2062187" y="0"/>
          <a:ext cx="949644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5. Qual o agente causador da Leptospirose?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2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85726</xdr:colOff>
      <xdr:row>8</xdr:row>
      <xdr:rowOff>180975</xdr:rowOff>
    </xdr:from>
    <xdr:ext cx="2522428" cy="655885"/>
    <xdr:sp macro="" textlink="">
      <xdr:nvSpPr>
        <xdr:cNvPr id="7" name="Retângulo 6"/>
        <xdr:cNvSpPr/>
      </xdr:nvSpPr>
      <xdr:spPr>
        <a:xfrm>
          <a:off x="1304926" y="1704975"/>
          <a:ext cx="2522428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Vírus</a:t>
          </a:r>
        </a:p>
      </xdr:txBody>
    </xdr:sp>
    <xdr:clientData/>
  </xdr:oneCellAnchor>
  <xdr:oneCellAnchor>
    <xdr:from>
      <xdr:col>2</xdr:col>
      <xdr:colOff>76200</xdr:colOff>
      <xdr:row>13</xdr:row>
      <xdr:rowOff>19050</xdr:rowOff>
    </xdr:from>
    <xdr:ext cx="3018817" cy="655885"/>
    <xdr:sp macro="" textlink="">
      <xdr:nvSpPr>
        <xdr:cNvPr id="8" name="Retângulo 7"/>
        <xdr:cNvSpPr/>
      </xdr:nvSpPr>
      <xdr:spPr>
        <a:xfrm>
          <a:off x="1295400" y="2495550"/>
          <a:ext cx="3018817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Bactéria</a:t>
          </a:r>
        </a:p>
      </xdr:txBody>
    </xdr:sp>
    <xdr:clientData/>
  </xdr:oneCellAnchor>
  <xdr:oneCellAnchor>
    <xdr:from>
      <xdr:col>2</xdr:col>
      <xdr:colOff>28575</xdr:colOff>
      <xdr:row>17</xdr:row>
      <xdr:rowOff>38100</xdr:rowOff>
    </xdr:from>
    <xdr:ext cx="2625735" cy="655885"/>
    <xdr:sp macro="" textlink="">
      <xdr:nvSpPr>
        <xdr:cNvPr id="9" name="Retângulo 8"/>
        <xdr:cNvSpPr/>
      </xdr:nvSpPr>
      <xdr:spPr>
        <a:xfrm>
          <a:off x="1247775" y="3276600"/>
          <a:ext cx="2625735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Rato</a:t>
          </a:r>
        </a:p>
      </xdr:txBody>
    </xdr:sp>
    <xdr:clientData/>
  </xdr:oneCellAnchor>
  <xdr:oneCellAnchor>
    <xdr:from>
      <xdr:col>2</xdr:col>
      <xdr:colOff>1</xdr:colOff>
      <xdr:row>21</xdr:row>
      <xdr:rowOff>114300</xdr:rowOff>
    </xdr:from>
    <xdr:ext cx="2957222" cy="655885"/>
    <xdr:sp macro="" textlink="">
      <xdr:nvSpPr>
        <xdr:cNvPr id="10" name="Retângulo 9"/>
        <xdr:cNvSpPr/>
      </xdr:nvSpPr>
      <xdr:spPr>
        <a:xfrm>
          <a:off x="1219201" y="4114800"/>
          <a:ext cx="2957222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233387</xdr:colOff>
      <xdr:row>0</xdr:row>
      <xdr:rowOff>0</xdr:rowOff>
    </xdr:from>
    <xdr:ext cx="9496447" cy="718466"/>
    <xdr:sp macro="" textlink="">
      <xdr:nvSpPr>
        <xdr:cNvPr id="2" name="Retângulo 1"/>
        <xdr:cNvSpPr/>
      </xdr:nvSpPr>
      <xdr:spPr>
        <a:xfrm>
          <a:off x="2062187" y="0"/>
          <a:ext cx="949644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5. qual o agente causador da Leptospirose?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85726</xdr:colOff>
      <xdr:row>8</xdr:row>
      <xdr:rowOff>180975</xdr:rowOff>
    </xdr:from>
    <xdr:ext cx="2522428" cy="655885"/>
    <xdr:sp macro="" textlink="">
      <xdr:nvSpPr>
        <xdr:cNvPr id="7" name="Retângulo 6"/>
        <xdr:cNvSpPr/>
      </xdr:nvSpPr>
      <xdr:spPr>
        <a:xfrm>
          <a:off x="1304926" y="1704975"/>
          <a:ext cx="2522428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Vírus</a:t>
          </a:r>
        </a:p>
      </xdr:txBody>
    </xdr:sp>
    <xdr:clientData/>
  </xdr:oneCellAnchor>
  <xdr:oneCellAnchor>
    <xdr:from>
      <xdr:col>2</xdr:col>
      <xdr:colOff>76200</xdr:colOff>
      <xdr:row>13</xdr:row>
      <xdr:rowOff>19050</xdr:rowOff>
    </xdr:from>
    <xdr:ext cx="3018817" cy="655885"/>
    <xdr:sp macro="" textlink="">
      <xdr:nvSpPr>
        <xdr:cNvPr id="8" name="Retângulo 7"/>
        <xdr:cNvSpPr/>
      </xdr:nvSpPr>
      <xdr:spPr>
        <a:xfrm>
          <a:off x="1295400" y="2495550"/>
          <a:ext cx="3018817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Bactéria</a:t>
          </a:r>
        </a:p>
      </xdr:txBody>
    </xdr:sp>
    <xdr:clientData/>
  </xdr:oneCellAnchor>
  <xdr:oneCellAnchor>
    <xdr:from>
      <xdr:col>2</xdr:col>
      <xdr:colOff>28575</xdr:colOff>
      <xdr:row>17</xdr:row>
      <xdr:rowOff>38100</xdr:rowOff>
    </xdr:from>
    <xdr:ext cx="2625735" cy="655885"/>
    <xdr:sp macro="" textlink="">
      <xdr:nvSpPr>
        <xdr:cNvPr id="9" name="Retângulo 8"/>
        <xdr:cNvSpPr/>
      </xdr:nvSpPr>
      <xdr:spPr>
        <a:xfrm>
          <a:off x="1247775" y="3276600"/>
          <a:ext cx="2625735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Rato</a:t>
          </a:r>
        </a:p>
      </xdr:txBody>
    </xdr:sp>
    <xdr:clientData/>
  </xdr:oneCellAnchor>
  <xdr:oneCellAnchor>
    <xdr:from>
      <xdr:col>2</xdr:col>
      <xdr:colOff>1</xdr:colOff>
      <xdr:row>21</xdr:row>
      <xdr:rowOff>114300</xdr:rowOff>
    </xdr:from>
    <xdr:ext cx="2957222" cy="655885"/>
    <xdr:sp macro="" textlink="">
      <xdr:nvSpPr>
        <xdr:cNvPr id="10" name="Retângulo 9"/>
        <xdr:cNvSpPr/>
      </xdr:nvSpPr>
      <xdr:spPr>
        <a:xfrm>
          <a:off x="1219201" y="4114800"/>
          <a:ext cx="2957222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</a:t>
          </a:r>
        </a:p>
      </xdr:txBody>
    </xdr:sp>
    <xdr:clientData/>
  </xdr:oneCellAnchor>
  <xdr:twoCellAnchor>
    <xdr:from>
      <xdr:col>16</xdr:col>
      <xdr:colOff>590550</xdr:colOff>
      <xdr:row>20</xdr:row>
      <xdr:rowOff>104775</xdr:rowOff>
    </xdr:from>
    <xdr:to>
      <xdr:col>19</xdr:col>
      <xdr:colOff>190500</xdr:colOff>
      <xdr:row>24</xdr:row>
      <xdr:rowOff>123825</xdr:rowOff>
    </xdr:to>
    <xdr:sp macro="" textlink="">
      <xdr:nvSpPr>
        <xdr:cNvPr id="11" name="Elipse 10">
          <a:hlinkClick xmlns:r="http://schemas.openxmlformats.org/officeDocument/2006/relationships" r:id="rId2"/>
        </xdr:cNvPr>
        <xdr:cNvSpPr/>
      </xdr:nvSpPr>
      <xdr:spPr>
        <a:xfrm>
          <a:off x="10344150" y="3914775"/>
          <a:ext cx="1428750" cy="78105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17613</xdr:colOff>
      <xdr:row>1</xdr:row>
      <xdr:rowOff>31248</xdr:rowOff>
    </xdr:from>
    <xdr:ext cx="3336619" cy="781111"/>
    <xdr:sp macro="" textlink="">
      <xdr:nvSpPr>
        <xdr:cNvPr id="2" name="Retângulo 1"/>
        <xdr:cNvSpPr/>
      </xdr:nvSpPr>
      <xdr:spPr>
        <a:xfrm>
          <a:off x="17613" y="221748"/>
          <a:ext cx="3336619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4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Como jogar?</a:t>
          </a:r>
          <a:r>
            <a:rPr lang="pt-BR" sz="4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pt-BR" sz="4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304581</xdr:colOff>
      <xdr:row>9</xdr:row>
      <xdr:rowOff>0</xdr:rowOff>
    </xdr:from>
    <xdr:ext cx="2784608" cy="781111"/>
    <xdr:sp macro="" textlink="">
      <xdr:nvSpPr>
        <xdr:cNvPr id="3" name="Retângulo 2"/>
        <xdr:cNvSpPr/>
      </xdr:nvSpPr>
      <xdr:spPr>
        <a:xfrm>
          <a:off x="304581" y="1943100"/>
          <a:ext cx="2784608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4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Bom jogo! </a:t>
          </a:r>
          <a:endParaRPr lang="pt-BR" sz="4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16</xdr:col>
      <xdr:colOff>19050</xdr:colOff>
      <xdr:row>14</xdr:row>
      <xdr:rowOff>123825</xdr:rowOff>
    </xdr:from>
    <xdr:to>
      <xdr:col>18</xdr:col>
      <xdr:colOff>409575</xdr:colOff>
      <xdr:row>19</xdr:row>
      <xdr:rowOff>95249</xdr:rowOff>
    </xdr:to>
    <xdr:sp macro="" textlink="">
      <xdr:nvSpPr>
        <xdr:cNvPr id="5" name="Texto explicativo em forma de nuvem 4">
          <a:hlinkClick xmlns:r="http://schemas.openxmlformats.org/officeDocument/2006/relationships" r:id="rId1"/>
        </xdr:cNvPr>
        <xdr:cNvSpPr/>
      </xdr:nvSpPr>
      <xdr:spPr>
        <a:xfrm>
          <a:off x="9772650" y="3019425"/>
          <a:ext cx="1609725" cy="923924"/>
        </a:xfrm>
        <a:prstGeom prst="cloud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 AO QUIZ</a:t>
          </a:r>
        </a:p>
      </xdr:txBody>
    </xdr:sp>
    <xdr:clientData/>
  </xdr:twoCellAnchor>
  <xdr:twoCellAnchor>
    <xdr:from>
      <xdr:col>0</xdr:col>
      <xdr:colOff>28575</xdr:colOff>
      <xdr:row>1</xdr:row>
      <xdr:rowOff>9525</xdr:rowOff>
    </xdr:from>
    <xdr:to>
      <xdr:col>19</xdr:col>
      <xdr:colOff>133350</xdr:colOff>
      <xdr:row>25</xdr:row>
      <xdr:rowOff>152400</xdr:rowOff>
    </xdr:to>
    <xdr:sp macro="" textlink="">
      <xdr:nvSpPr>
        <xdr:cNvPr id="4" name="Retângulo 3"/>
        <xdr:cNvSpPr/>
      </xdr:nvSpPr>
      <xdr:spPr>
        <a:xfrm>
          <a:off x="28575" y="200025"/>
          <a:ext cx="11687175" cy="4943475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39</xdr:col>
      <xdr:colOff>209550</xdr:colOff>
      <xdr:row>33</xdr:row>
      <xdr:rowOff>57150</xdr:rowOff>
    </xdr:to>
    <xdr:sp macro="" textlink="">
      <xdr:nvSpPr>
        <xdr:cNvPr id="7" name="Retângulo 6"/>
        <xdr:cNvSpPr/>
      </xdr:nvSpPr>
      <xdr:spPr>
        <a:xfrm>
          <a:off x="9525" y="9525"/>
          <a:ext cx="12468225" cy="6210300"/>
        </a:xfrm>
        <a:prstGeom prst="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152400</xdr:colOff>
      <xdr:row>1</xdr:row>
      <xdr:rowOff>66675</xdr:rowOff>
    </xdr:from>
    <xdr:to>
      <xdr:col>5</xdr:col>
      <xdr:colOff>19050</xdr:colOff>
      <xdr:row>3</xdr:row>
      <xdr:rowOff>171450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457200" y="257175"/>
          <a:ext cx="1133475" cy="552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PRÓXIMA</a:t>
          </a:r>
        </a:p>
      </xdr:txBody>
    </xdr:sp>
    <xdr:clientData/>
  </xdr:twoCellAnchor>
  <xdr:twoCellAnchor editAs="oneCell">
    <xdr:from>
      <xdr:col>26</xdr:col>
      <xdr:colOff>209550</xdr:colOff>
      <xdr:row>7</xdr:row>
      <xdr:rowOff>180975</xdr:rowOff>
    </xdr:from>
    <xdr:to>
      <xdr:col>30</xdr:col>
      <xdr:colOff>28575</xdr:colOff>
      <xdr:row>13</xdr:row>
      <xdr:rowOff>128780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390650"/>
          <a:ext cx="1076325" cy="109080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14</xdr:col>
      <xdr:colOff>47624</xdr:colOff>
      <xdr:row>21</xdr:row>
      <xdr:rowOff>76200</xdr:rowOff>
    </xdr:from>
    <xdr:to>
      <xdr:col>17</xdr:col>
      <xdr:colOff>202980</xdr:colOff>
      <xdr:row>27</xdr:row>
      <xdr:rowOff>19050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699" y="3952875"/>
          <a:ext cx="1098331" cy="108585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25</xdr:col>
      <xdr:colOff>104775</xdr:colOff>
      <xdr:row>21</xdr:row>
      <xdr:rowOff>123825</xdr:rowOff>
    </xdr:from>
    <xdr:to>
      <xdr:col>28</xdr:col>
      <xdr:colOff>276225</xdr:colOff>
      <xdr:row>27</xdr:row>
      <xdr:rowOff>150187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000500"/>
          <a:ext cx="1114425" cy="116936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10</xdr:col>
      <xdr:colOff>278613</xdr:colOff>
      <xdr:row>0</xdr:row>
      <xdr:rowOff>2673</xdr:rowOff>
    </xdr:from>
    <xdr:ext cx="6224588" cy="1094274"/>
    <xdr:sp macro="" textlink="">
      <xdr:nvSpPr>
        <xdr:cNvPr id="6" name="Retângulo 5"/>
        <xdr:cNvSpPr/>
      </xdr:nvSpPr>
      <xdr:spPr>
        <a:xfrm>
          <a:off x="3431388" y="2673"/>
          <a:ext cx="6224588" cy="10942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CRUZADINHA </a:t>
          </a:r>
        </a:p>
        <a:p>
          <a:pPr algn="ctr"/>
          <a:r>
            <a:rPr lang="pt-BR" sz="3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DOENÇAS DE VEICULAÇÃO HÍDRICA</a:t>
          </a:r>
        </a:p>
      </xdr:txBody>
    </xdr:sp>
    <xdr:clientData/>
  </xdr:oneCellAnchor>
  <xdr:twoCellAnchor>
    <xdr:from>
      <xdr:col>30</xdr:col>
      <xdr:colOff>285750</xdr:colOff>
      <xdr:row>0</xdr:row>
      <xdr:rowOff>104775</xdr:rowOff>
    </xdr:from>
    <xdr:to>
      <xdr:col>36</xdr:col>
      <xdr:colOff>57150</xdr:colOff>
      <xdr:row>3</xdr:row>
      <xdr:rowOff>180975</xdr:rowOff>
    </xdr:to>
    <xdr:sp macro="" textlink="">
      <xdr:nvSpPr>
        <xdr:cNvPr id="8" name="Texto explicativo em forma de nuvem 7">
          <a:hlinkClick xmlns:r="http://schemas.openxmlformats.org/officeDocument/2006/relationships" r:id="rId5"/>
        </xdr:cNvPr>
        <xdr:cNvSpPr/>
      </xdr:nvSpPr>
      <xdr:spPr>
        <a:xfrm>
          <a:off x="9725025" y="104775"/>
          <a:ext cx="1657350" cy="714375"/>
        </a:xfrm>
        <a:prstGeom prst="cloud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COMO JOGAR</a:t>
          </a:r>
        </a:p>
      </xdr:txBody>
    </xdr:sp>
    <xdr:clientData/>
  </xdr:twoCellAnchor>
  <xdr:twoCellAnchor>
    <xdr:from>
      <xdr:col>5</xdr:col>
      <xdr:colOff>266700</xdr:colOff>
      <xdr:row>1</xdr:row>
      <xdr:rowOff>47625</xdr:rowOff>
    </xdr:from>
    <xdr:to>
      <xdr:col>9</xdr:col>
      <xdr:colOff>190500</xdr:colOff>
      <xdr:row>3</xdr:row>
      <xdr:rowOff>161925</xdr:rowOff>
    </xdr:to>
    <xdr:sp macro="" textlink="">
      <xdr:nvSpPr>
        <xdr:cNvPr id="13" name="Elipse 12">
          <a:hlinkClick xmlns:r="http://schemas.openxmlformats.org/officeDocument/2006/relationships" r:id="rId6"/>
        </xdr:cNvPr>
        <xdr:cNvSpPr/>
      </xdr:nvSpPr>
      <xdr:spPr>
        <a:xfrm>
          <a:off x="1838325" y="238125"/>
          <a:ext cx="1190625" cy="56197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0</xdr:rowOff>
    </xdr:from>
    <xdr:to>
      <xdr:col>17</xdr:col>
      <xdr:colOff>438150</xdr:colOff>
      <xdr:row>8</xdr:row>
      <xdr:rowOff>142875</xdr:rowOff>
    </xdr:to>
    <xdr:sp macro="" textlink="">
      <xdr:nvSpPr>
        <xdr:cNvPr id="3" name="Texto explicativo em forma de nuvem 2">
          <a:hlinkClick xmlns:r="http://schemas.openxmlformats.org/officeDocument/2006/relationships" r:id="rId1"/>
        </xdr:cNvPr>
        <xdr:cNvSpPr/>
      </xdr:nvSpPr>
      <xdr:spPr>
        <a:xfrm>
          <a:off x="9144000" y="571500"/>
          <a:ext cx="1657350" cy="714375"/>
        </a:xfrm>
        <a:prstGeom prst="cloud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</a:t>
          </a:r>
          <a:r>
            <a:rPr lang="pt-BR" sz="1100" b="1" baseline="0"/>
            <a:t> JOGO</a:t>
          </a:r>
          <a:endParaRPr lang="pt-BR" sz="1100" b="1"/>
        </a:p>
      </xdr:txBody>
    </xdr:sp>
    <xdr:clientData/>
  </xdr:twoCellAnchor>
  <xdr:twoCellAnchor>
    <xdr:from>
      <xdr:col>0</xdr:col>
      <xdr:colOff>9524</xdr:colOff>
      <xdr:row>0</xdr:row>
      <xdr:rowOff>9526</xdr:rowOff>
    </xdr:from>
    <xdr:to>
      <xdr:col>20</xdr:col>
      <xdr:colOff>285749</xdr:colOff>
      <xdr:row>28</xdr:row>
      <xdr:rowOff>38100</xdr:rowOff>
    </xdr:to>
    <xdr:sp macro="" textlink="">
      <xdr:nvSpPr>
        <xdr:cNvPr id="4" name="Retângulo 3"/>
        <xdr:cNvSpPr/>
      </xdr:nvSpPr>
      <xdr:spPr>
        <a:xfrm>
          <a:off x="9524" y="9526"/>
          <a:ext cx="12468225" cy="4981574"/>
        </a:xfrm>
        <a:prstGeom prst="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16210</xdr:colOff>
      <xdr:row>10</xdr:row>
      <xdr:rowOff>155073</xdr:rowOff>
    </xdr:from>
    <xdr:ext cx="2024977" cy="593304"/>
    <xdr:sp macro="" textlink="">
      <xdr:nvSpPr>
        <xdr:cNvPr id="6" name="Retângulo 5"/>
        <xdr:cNvSpPr/>
      </xdr:nvSpPr>
      <xdr:spPr>
        <a:xfrm>
          <a:off x="254335" y="1698123"/>
          <a:ext cx="202497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Bom Jogo!</a:t>
          </a:r>
        </a:p>
      </xdr:txBody>
    </xdr:sp>
    <xdr:clientData/>
  </xdr:oneCellAnchor>
  <xdr:oneCellAnchor>
    <xdr:from>
      <xdr:col>0</xdr:col>
      <xdr:colOff>216817</xdr:colOff>
      <xdr:row>1</xdr:row>
      <xdr:rowOff>2673</xdr:rowOff>
    </xdr:from>
    <xdr:ext cx="2233368" cy="593304"/>
    <xdr:sp macro="" textlink="">
      <xdr:nvSpPr>
        <xdr:cNvPr id="7" name="Retângulo 6"/>
        <xdr:cNvSpPr/>
      </xdr:nvSpPr>
      <xdr:spPr>
        <a:xfrm>
          <a:off x="216817" y="193173"/>
          <a:ext cx="2233368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Como</a:t>
          </a:r>
          <a:r>
            <a:rPr lang="pt-BR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Jogar</a:t>
          </a:r>
          <a:endParaRPr lang="pt-BR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28575</xdr:rowOff>
    </xdr:from>
    <xdr:to>
      <xdr:col>2</xdr:col>
      <xdr:colOff>266700</xdr:colOff>
      <xdr:row>4</xdr:row>
      <xdr:rowOff>19050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295275" y="219075"/>
          <a:ext cx="1190625" cy="56197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MENU</a:t>
          </a:r>
        </a:p>
      </xdr:txBody>
    </xdr:sp>
    <xdr:clientData/>
  </xdr:twoCellAnchor>
  <xdr:oneCellAnchor>
    <xdr:from>
      <xdr:col>2</xdr:col>
      <xdr:colOff>272476</xdr:colOff>
      <xdr:row>0</xdr:row>
      <xdr:rowOff>155073</xdr:rowOff>
    </xdr:from>
    <xdr:ext cx="9437263" cy="843757"/>
    <xdr:sp macro="" textlink="">
      <xdr:nvSpPr>
        <xdr:cNvPr id="3" name="Retângulo 2"/>
        <xdr:cNvSpPr/>
      </xdr:nvSpPr>
      <xdr:spPr>
        <a:xfrm>
          <a:off x="1491676" y="155073"/>
          <a:ext cx="9437263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1. Como podemos contrair o cólera?</a:t>
          </a:r>
        </a:p>
      </xdr:txBody>
    </xdr:sp>
    <xdr:clientData/>
  </xdr:oneCellAnchor>
  <xdr:twoCellAnchor>
    <xdr:from>
      <xdr:col>0</xdr:col>
      <xdr:colOff>514350</xdr:colOff>
      <xdr:row>6</xdr:row>
      <xdr:rowOff>161925</xdr:rowOff>
    </xdr:from>
    <xdr:to>
      <xdr:col>1</xdr:col>
      <xdr:colOff>476250</xdr:colOff>
      <xdr:row>9</xdr:row>
      <xdr:rowOff>180975</xdr:rowOff>
    </xdr:to>
    <xdr:sp macro="" textlink="">
      <xdr:nvSpPr>
        <xdr:cNvPr id="4" name="Estrela de 7 Pontos 3">
          <a:hlinkClick xmlns:r="http://schemas.openxmlformats.org/officeDocument/2006/relationships" r:id="rId2"/>
        </xdr:cNvPr>
        <xdr:cNvSpPr/>
      </xdr:nvSpPr>
      <xdr:spPr>
        <a:xfrm>
          <a:off x="514350" y="1304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11</xdr:row>
      <xdr:rowOff>9525</xdr:rowOff>
    </xdr:from>
    <xdr:to>
      <xdr:col>1</xdr:col>
      <xdr:colOff>466725</xdr:colOff>
      <xdr:row>14</xdr:row>
      <xdr:rowOff>28575</xdr:rowOff>
    </xdr:to>
    <xdr:sp macro="" textlink="">
      <xdr:nvSpPr>
        <xdr:cNvPr id="5" name="Estrela de 7 Pontos 4">
          <a:hlinkClick xmlns:r="http://schemas.openxmlformats.org/officeDocument/2006/relationships" r:id="rId3"/>
        </xdr:cNvPr>
        <xdr:cNvSpPr/>
      </xdr:nvSpPr>
      <xdr:spPr>
        <a:xfrm>
          <a:off x="504825" y="21050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15</xdr:row>
      <xdr:rowOff>85725</xdr:rowOff>
    </xdr:from>
    <xdr:to>
      <xdr:col>1</xdr:col>
      <xdr:colOff>485775</xdr:colOff>
      <xdr:row>18</xdr:row>
      <xdr:rowOff>104775</xdr:rowOff>
    </xdr:to>
    <xdr:sp macro="" textlink="">
      <xdr:nvSpPr>
        <xdr:cNvPr id="6" name="Estrela de 7 Pontos 5">
          <a:hlinkClick xmlns:r="http://schemas.openxmlformats.org/officeDocument/2006/relationships" r:id="rId2"/>
        </xdr:cNvPr>
        <xdr:cNvSpPr/>
      </xdr:nvSpPr>
      <xdr:spPr>
        <a:xfrm>
          <a:off x="523875" y="29432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20</xdr:row>
      <xdr:rowOff>9525</xdr:rowOff>
    </xdr:from>
    <xdr:to>
      <xdr:col>1</xdr:col>
      <xdr:colOff>466725</xdr:colOff>
      <xdr:row>23</xdr:row>
      <xdr:rowOff>28575</xdr:rowOff>
    </xdr:to>
    <xdr:sp macro="" textlink="">
      <xdr:nvSpPr>
        <xdr:cNvPr id="7" name="Estrela de 7 Pontos 6">
          <a:hlinkClick xmlns:r="http://schemas.openxmlformats.org/officeDocument/2006/relationships" r:id="rId2"/>
        </xdr:cNvPr>
        <xdr:cNvSpPr/>
      </xdr:nvSpPr>
      <xdr:spPr>
        <a:xfrm>
          <a:off x="504825" y="3819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62817</xdr:colOff>
      <xdr:row>6</xdr:row>
      <xdr:rowOff>152400</xdr:rowOff>
    </xdr:from>
    <xdr:ext cx="2720873" cy="655885"/>
    <xdr:sp macro="" textlink="">
      <xdr:nvSpPr>
        <xdr:cNvPr id="8" name="Retângulo 7"/>
        <xdr:cNvSpPr/>
      </xdr:nvSpPr>
      <xdr:spPr>
        <a:xfrm>
          <a:off x="1282017" y="1295400"/>
          <a:ext cx="272087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Em hospitais </a:t>
          </a:r>
        </a:p>
      </xdr:txBody>
    </xdr:sp>
    <xdr:clientData/>
  </xdr:oneCellAnchor>
  <xdr:oneCellAnchor>
    <xdr:from>
      <xdr:col>1</xdr:col>
      <xdr:colOff>580364</xdr:colOff>
      <xdr:row>10</xdr:row>
      <xdr:rowOff>171450</xdr:rowOff>
    </xdr:from>
    <xdr:ext cx="8600944" cy="655885"/>
    <xdr:sp macro="" textlink="">
      <xdr:nvSpPr>
        <xdr:cNvPr id="9" name="Retângulo 8"/>
        <xdr:cNvSpPr/>
      </xdr:nvSpPr>
      <xdr:spPr>
        <a:xfrm>
          <a:off x="1189964" y="2076450"/>
          <a:ext cx="860094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Alimentos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não lavados, crus ou mal cozidos</a:t>
          </a:r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2</xdr:col>
      <xdr:colOff>10263</xdr:colOff>
      <xdr:row>15</xdr:row>
      <xdr:rowOff>47625</xdr:rowOff>
    </xdr:from>
    <xdr:ext cx="7119962" cy="655885"/>
    <xdr:sp macro="" textlink="">
      <xdr:nvSpPr>
        <xdr:cNvPr id="10" name="Retângulo 9"/>
        <xdr:cNvSpPr/>
      </xdr:nvSpPr>
      <xdr:spPr>
        <a:xfrm>
          <a:off x="1229463" y="2905125"/>
          <a:ext cx="711996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Contato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físico com pessoas doentes</a:t>
          </a:r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2</xdr:col>
      <xdr:colOff>32539</xdr:colOff>
      <xdr:row>19</xdr:row>
      <xdr:rowOff>142875</xdr:rowOff>
    </xdr:from>
    <xdr:ext cx="3970254" cy="655885"/>
    <xdr:sp macro="" textlink="">
      <xdr:nvSpPr>
        <xdr:cNvPr id="11" name="Retângulo 10"/>
        <xdr:cNvSpPr/>
      </xdr:nvSpPr>
      <xdr:spPr>
        <a:xfrm>
          <a:off x="1251739" y="3762375"/>
          <a:ext cx="397025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Picada do mosquito</a:t>
          </a:r>
        </a:p>
      </xdr:txBody>
    </xdr:sp>
    <xdr:clientData/>
  </xdr:oneCellAnchor>
  <xdr:twoCellAnchor>
    <xdr:from>
      <xdr:col>16</xdr:col>
      <xdr:colOff>390525</xdr:colOff>
      <xdr:row>21</xdr:row>
      <xdr:rowOff>123825</xdr:rowOff>
    </xdr:from>
    <xdr:to>
      <xdr:col>18</xdr:col>
      <xdr:colOff>304800</xdr:colOff>
      <xdr:row>24</xdr:row>
      <xdr:rowOff>104775</xdr:rowOff>
    </xdr:to>
    <xdr:sp macro="" textlink="">
      <xdr:nvSpPr>
        <xdr:cNvPr id="12" name="Elipse 11">
          <a:hlinkClick xmlns:r="http://schemas.openxmlformats.org/officeDocument/2006/relationships" r:id="rId4"/>
        </xdr:cNvPr>
        <xdr:cNvSpPr/>
      </xdr:nvSpPr>
      <xdr:spPr>
        <a:xfrm>
          <a:off x="10144125" y="4124325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  <xdr:twoCellAnchor>
    <xdr:from>
      <xdr:col>17</xdr:col>
      <xdr:colOff>447674</xdr:colOff>
      <xdr:row>6</xdr:row>
      <xdr:rowOff>142875</xdr:rowOff>
    </xdr:from>
    <xdr:to>
      <xdr:col>20</xdr:col>
      <xdr:colOff>266699</xdr:colOff>
      <xdr:row>11</xdr:row>
      <xdr:rowOff>114300</xdr:rowOff>
    </xdr:to>
    <xdr:sp macro="" textlink="">
      <xdr:nvSpPr>
        <xdr:cNvPr id="13" name="Texto explicativo em forma de nuvem 12">
          <a:hlinkClick xmlns:r="http://schemas.openxmlformats.org/officeDocument/2006/relationships" r:id="rId5"/>
        </xdr:cNvPr>
        <xdr:cNvSpPr/>
      </xdr:nvSpPr>
      <xdr:spPr>
        <a:xfrm>
          <a:off x="10810874" y="1285875"/>
          <a:ext cx="1647825" cy="923925"/>
        </a:xfrm>
        <a:prstGeom prst="cloud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COMO JOGAR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28575</xdr:rowOff>
    </xdr:from>
    <xdr:to>
      <xdr:col>2</xdr:col>
      <xdr:colOff>266700</xdr:colOff>
      <xdr:row>4</xdr:row>
      <xdr:rowOff>19050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295275" y="219075"/>
          <a:ext cx="1190625" cy="56197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MENU</a:t>
          </a:r>
        </a:p>
      </xdr:txBody>
    </xdr:sp>
    <xdr:clientData/>
  </xdr:twoCellAnchor>
  <xdr:oneCellAnchor>
    <xdr:from>
      <xdr:col>2</xdr:col>
      <xdr:colOff>415079</xdr:colOff>
      <xdr:row>0</xdr:row>
      <xdr:rowOff>155073</xdr:rowOff>
    </xdr:from>
    <xdr:ext cx="9152056" cy="843757"/>
    <xdr:sp macro="" textlink="">
      <xdr:nvSpPr>
        <xdr:cNvPr id="3" name="Retângulo 2"/>
        <xdr:cNvSpPr/>
      </xdr:nvSpPr>
      <xdr:spPr>
        <a:xfrm>
          <a:off x="1634279" y="155073"/>
          <a:ext cx="9152056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1. Como podemos contrair o cólera</a:t>
          </a:r>
        </a:p>
      </xdr:txBody>
    </xdr:sp>
    <xdr:clientData/>
  </xdr:oneCellAnchor>
  <xdr:twoCellAnchor>
    <xdr:from>
      <xdr:col>0</xdr:col>
      <xdr:colOff>514350</xdr:colOff>
      <xdr:row>6</xdr:row>
      <xdr:rowOff>161925</xdr:rowOff>
    </xdr:from>
    <xdr:to>
      <xdr:col>1</xdr:col>
      <xdr:colOff>476250</xdr:colOff>
      <xdr:row>9</xdr:row>
      <xdr:rowOff>180975</xdr:rowOff>
    </xdr:to>
    <xdr:sp macro="" textlink="">
      <xdr:nvSpPr>
        <xdr:cNvPr id="4" name="Estrela de 7 Pontos 3">
          <a:hlinkClick xmlns:r="http://schemas.openxmlformats.org/officeDocument/2006/relationships" r:id="rId2"/>
        </xdr:cNvPr>
        <xdr:cNvSpPr/>
      </xdr:nvSpPr>
      <xdr:spPr>
        <a:xfrm>
          <a:off x="514350" y="1304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11</xdr:row>
      <xdr:rowOff>9525</xdr:rowOff>
    </xdr:from>
    <xdr:to>
      <xdr:col>1</xdr:col>
      <xdr:colOff>466725</xdr:colOff>
      <xdr:row>14</xdr:row>
      <xdr:rowOff>28575</xdr:rowOff>
    </xdr:to>
    <xdr:sp macro="" textlink="">
      <xdr:nvSpPr>
        <xdr:cNvPr id="5" name="Estrela de 7 Pontos 4">
          <a:hlinkClick xmlns:r="http://schemas.openxmlformats.org/officeDocument/2006/relationships" r:id="rId2"/>
        </xdr:cNvPr>
        <xdr:cNvSpPr/>
      </xdr:nvSpPr>
      <xdr:spPr>
        <a:xfrm>
          <a:off x="504825" y="2105025"/>
          <a:ext cx="571500" cy="590550"/>
        </a:xfrm>
        <a:prstGeom prst="star7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15</xdr:row>
      <xdr:rowOff>85725</xdr:rowOff>
    </xdr:from>
    <xdr:to>
      <xdr:col>1</xdr:col>
      <xdr:colOff>485775</xdr:colOff>
      <xdr:row>18</xdr:row>
      <xdr:rowOff>104775</xdr:rowOff>
    </xdr:to>
    <xdr:sp macro="" textlink="">
      <xdr:nvSpPr>
        <xdr:cNvPr id="6" name="Estrela de 7 Pontos 5">
          <a:hlinkClick xmlns:r="http://schemas.openxmlformats.org/officeDocument/2006/relationships" r:id="rId2"/>
        </xdr:cNvPr>
        <xdr:cNvSpPr/>
      </xdr:nvSpPr>
      <xdr:spPr>
        <a:xfrm>
          <a:off x="523875" y="29432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20</xdr:row>
      <xdr:rowOff>9525</xdr:rowOff>
    </xdr:from>
    <xdr:to>
      <xdr:col>1</xdr:col>
      <xdr:colOff>466725</xdr:colOff>
      <xdr:row>23</xdr:row>
      <xdr:rowOff>28575</xdr:rowOff>
    </xdr:to>
    <xdr:sp macro="" textlink="">
      <xdr:nvSpPr>
        <xdr:cNvPr id="7" name="Estrela de 7 Pontos 6">
          <a:hlinkClick xmlns:r="http://schemas.openxmlformats.org/officeDocument/2006/relationships" r:id="rId2"/>
        </xdr:cNvPr>
        <xdr:cNvSpPr/>
      </xdr:nvSpPr>
      <xdr:spPr>
        <a:xfrm>
          <a:off x="504825" y="3819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62817</xdr:colOff>
      <xdr:row>6</xdr:row>
      <xdr:rowOff>152400</xdr:rowOff>
    </xdr:from>
    <xdr:ext cx="2720873" cy="655885"/>
    <xdr:sp macro="" textlink="">
      <xdr:nvSpPr>
        <xdr:cNvPr id="8" name="Retângulo 7"/>
        <xdr:cNvSpPr/>
      </xdr:nvSpPr>
      <xdr:spPr>
        <a:xfrm>
          <a:off x="1282017" y="1295400"/>
          <a:ext cx="272087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Em hospitais </a:t>
          </a:r>
        </a:p>
      </xdr:txBody>
    </xdr:sp>
    <xdr:clientData/>
  </xdr:oneCellAnchor>
  <xdr:oneCellAnchor>
    <xdr:from>
      <xdr:col>1</xdr:col>
      <xdr:colOff>580364</xdr:colOff>
      <xdr:row>10</xdr:row>
      <xdr:rowOff>171450</xdr:rowOff>
    </xdr:from>
    <xdr:ext cx="8600944" cy="655885"/>
    <xdr:sp macro="" textlink="">
      <xdr:nvSpPr>
        <xdr:cNvPr id="9" name="Retângulo 8"/>
        <xdr:cNvSpPr/>
      </xdr:nvSpPr>
      <xdr:spPr>
        <a:xfrm>
          <a:off x="1189964" y="2076450"/>
          <a:ext cx="860094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Alimentos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não lavados, crus ou mal cozidos</a:t>
          </a:r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2</xdr:col>
      <xdr:colOff>10263</xdr:colOff>
      <xdr:row>15</xdr:row>
      <xdr:rowOff>47625</xdr:rowOff>
    </xdr:from>
    <xdr:ext cx="7119962" cy="655885"/>
    <xdr:sp macro="" textlink="">
      <xdr:nvSpPr>
        <xdr:cNvPr id="10" name="Retângulo 9"/>
        <xdr:cNvSpPr/>
      </xdr:nvSpPr>
      <xdr:spPr>
        <a:xfrm>
          <a:off x="1229463" y="2905125"/>
          <a:ext cx="711996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Contato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físico com pessoas doentes</a:t>
          </a:r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2</xdr:col>
      <xdr:colOff>32539</xdr:colOff>
      <xdr:row>19</xdr:row>
      <xdr:rowOff>142875</xdr:rowOff>
    </xdr:from>
    <xdr:ext cx="3970254" cy="655885"/>
    <xdr:sp macro="" textlink="">
      <xdr:nvSpPr>
        <xdr:cNvPr id="11" name="Retângulo 10"/>
        <xdr:cNvSpPr/>
      </xdr:nvSpPr>
      <xdr:spPr>
        <a:xfrm>
          <a:off x="1251739" y="3762375"/>
          <a:ext cx="397025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Picada do mosquito</a:t>
          </a:r>
        </a:p>
      </xdr:txBody>
    </xdr:sp>
    <xdr:clientData/>
  </xdr:oneCellAnchor>
  <xdr:twoCellAnchor>
    <xdr:from>
      <xdr:col>16</xdr:col>
      <xdr:colOff>390525</xdr:colOff>
      <xdr:row>21</xdr:row>
      <xdr:rowOff>123825</xdr:rowOff>
    </xdr:from>
    <xdr:to>
      <xdr:col>18</xdr:col>
      <xdr:colOff>304800</xdr:colOff>
      <xdr:row>24</xdr:row>
      <xdr:rowOff>104775</xdr:rowOff>
    </xdr:to>
    <xdr:sp macro="" textlink="">
      <xdr:nvSpPr>
        <xdr:cNvPr id="12" name="Elipse 11">
          <a:hlinkClick xmlns:r="http://schemas.openxmlformats.org/officeDocument/2006/relationships" r:id="rId3"/>
        </xdr:cNvPr>
        <xdr:cNvSpPr/>
      </xdr:nvSpPr>
      <xdr:spPr>
        <a:xfrm>
          <a:off x="10144125" y="4124325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374569</xdr:colOff>
      <xdr:row>0</xdr:row>
      <xdr:rowOff>0</xdr:rowOff>
    </xdr:from>
    <xdr:ext cx="10433241" cy="1595180"/>
    <xdr:sp macro="" textlink="">
      <xdr:nvSpPr>
        <xdr:cNvPr id="2" name="Retângulo 1"/>
        <xdr:cNvSpPr/>
      </xdr:nvSpPr>
      <xdr:spPr>
        <a:xfrm>
          <a:off x="1593769" y="0"/>
          <a:ext cx="10433241" cy="15951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2. O que podemos</a:t>
          </a:r>
          <a:r>
            <a:rPr lang="pt-B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fazer para prevenir a </a:t>
          </a:r>
        </a:p>
        <a:p>
          <a:pPr algn="ctr"/>
          <a:r>
            <a:rPr lang="pt-B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amebíase e giardíase?</a:t>
          </a:r>
          <a:endParaRPr lang="pt-BR" sz="4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304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105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29432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2"/>
        </xdr:cNvPr>
        <xdr:cNvSpPr/>
      </xdr:nvSpPr>
      <xdr:spPr>
        <a:xfrm>
          <a:off x="504825" y="3819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33709</xdr:colOff>
      <xdr:row>8</xdr:row>
      <xdr:rowOff>171450</xdr:rowOff>
    </xdr:from>
    <xdr:ext cx="4512647" cy="655885"/>
    <xdr:sp macro="" textlink="">
      <xdr:nvSpPr>
        <xdr:cNvPr id="7" name="Retângulo 6"/>
        <xdr:cNvSpPr/>
      </xdr:nvSpPr>
      <xdr:spPr>
        <a:xfrm>
          <a:off x="1252909" y="1695450"/>
          <a:ext cx="4512647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Combate ao caramujo </a:t>
          </a:r>
        </a:p>
      </xdr:txBody>
    </xdr:sp>
    <xdr:clientData/>
  </xdr:oneCellAnchor>
  <xdr:oneCellAnchor>
    <xdr:from>
      <xdr:col>2</xdr:col>
      <xdr:colOff>65080</xdr:colOff>
      <xdr:row>13</xdr:row>
      <xdr:rowOff>9525</xdr:rowOff>
    </xdr:from>
    <xdr:ext cx="9688679" cy="655885"/>
    <xdr:sp macro="" textlink="">
      <xdr:nvSpPr>
        <xdr:cNvPr id="8" name="Retângulo 7"/>
        <xdr:cNvSpPr/>
      </xdr:nvSpPr>
      <xdr:spPr>
        <a:xfrm>
          <a:off x="1284280" y="2486025"/>
          <a:ext cx="968867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Usar máscara em contato com pessoas infectadas</a:t>
          </a:r>
        </a:p>
      </xdr:txBody>
    </xdr:sp>
    <xdr:clientData/>
  </xdr:oneCellAnchor>
  <xdr:oneCellAnchor>
    <xdr:from>
      <xdr:col>2</xdr:col>
      <xdr:colOff>49713</xdr:colOff>
      <xdr:row>17</xdr:row>
      <xdr:rowOff>76200</xdr:rowOff>
    </xdr:from>
    <xdr:ext cx="5364675" cy="655885"/>
    <xdr:sp macro="" textlink="">
      <xdr:nvSpPr>
        <xdr:cNvPr id="9" name="Retângulo 8"/>
        <xdr:cNvSpPr/>
      </xdr:nvSpPr>
      <xdr:spPr>
        <a:xfrm>
          <a:off x="1268913" y="3314700"/>
          <a:ext cx="5364675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Evitar ambientes fechados</a:t>
          </a:r>
        </a:p>
      </xdr:txBody>
    </xdr:sp>
    <xdr:clientData/>
  </xdr:oneCellAnchor>
  <xdr:oneCellAnchor>
    <xdr:from>
      <xdr:col>2</xdr:col>
      <xdr:colOff>119133</xdr:colOff>
      <xdr:row>21</xdr:row>
      <xdr:rowOff>142875</xdr:rowOff>
    </xdr:from>
    <xdr:ext cx="6845079" cy="655885"/>
    <xdr:sp macro="" textlink="">
      <xdr:nvSpPr>
        <xdr:cNvPr id="10" name="Retângulo 9"/>
        <xdr:cNvSpPr/>
      </xdr:nvSpPr>
      <xdr:spPr>
        <a:xfrm>
          <a:off x="1338333" y="4143375"/>
          <a:ext cx="684507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Lavar alimentos antes de consumir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3"/>
        </xdr:cNvPr>
        <xdr:cNvSpPr/>
      </xdr:nvSpPr>
      <xdr:spPr>
        <a:xfrm>
          <a:off x="10029825" y="4095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374569</xdr:colOff>
      <xdr:row>0</xdr:row>
      <xdr:rowOff>0</xdr:rowOff>
    </xdr:from>
    <xdr:ext cx="10433241" cy="1595180"/>
    <xdr:sp macro="" textlink="">
      <xdr:nvSpPr>
        <xdr:cNvPr id="2" name="Retângulo 1"/>
        <xdr:cNvSpPr/>
      </xdr:nvSpPr>
      <xdr:spPr>
        <a:xfrm>
          <a:off x="1593769" y="0"/>
          <a:ext cx="10433241" cy="15951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2. O que podemos</a:t>
          </a:r>
          <a:r>
            <a:rPr lang="pt-B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fazer para prevenir a </a:t>
          </a:r>
        </a:p>
        <a:p>
          <a:pPr algn="ctr"/>
          <a:r>
            <a:rPr lang="pt-B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amebíase e giardíase?</a:t>
          </a:r>
          <a:endParaRPr lang="pt-BR" sz="4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33709</xdr:colOff>
      <xdr:row>8</xdr:row>
      <xdr:rowOff>171450</xdr:rowOff>
    </xdr:from>
    <xdr:ext cx="4512647" cy="655885"/>
    <xdr:sp macro="" textlink="">
      <xdr:nvSpPr>
        <xdr:cNvPr id="7" name="Retângulo 6"/>
        <xdr:cNvSpPr/>
      </xdr:nvSpPr>
      <xdr:spPr>
        <a:xfrm>
          <a:off x="1252909" y="1695450"/>
          <a:ext cx="4512647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Combate ao caramujo </a:t>
          </a:r>
        </a:p>
      </xdr:txBody>
    </xdr:sp>
    <xdr:clientData/>
  </xdr:oneCellAnchor>
  <xdr:oneCellAnchor>
    <xdr:from>
      <xdr:col>2</xdr:col>
      <xdr:colOff>65080</xdr:colOff>
      <xdr:row>13</xdr:row>
      <xdr:rowOff>9525</xdr:rowOff>
    </xdr:from>
    <xdr:ext cx="9688679" cy="655885"/>
    <xdr:sp macro="" textlink="">
      <xdr:nvSpPr>
        <xdr:cNvPr id="8" name="Retângulo 7"/>
        <xdr:cNvSpPr/>
      </xdr:nvSpPr>
      <xdr:spPr>
        <a:xfrm>
          <a:off x="1284280" y="2486025"/>
          <a:ext cx="968867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Usar máscara em contato com pessoas infectadas</a:t>
          </a:r>
        </a:p>
      </xdr:txBody>
    </xdr:sp>
    <xdr:clientData/>
  </xdr:oneCellAnchor>
  <xdr:oneCellAnchor>
    <xdr:from>
      <xdr:col>2</xdr:col>
      <xdr:colOff>49713</xdr:colOff>
      <xdr:row>17</xdr:row>
      <xdr:rowOff>76200</xdr:rowOff>
    </xdr:from>
    <xdr:ext cx="5364675" cy="655885"/>
    <xdr:sp macro="" textlink="">
      <xdr:nvSpPr>
        <xdr:cNvPr id="9" name="Retângulo 8"/>
        <xdr:cNvSpPr/>
      </xdr:nvSpPr>
      <xdr:spPr>
        <a:xfrm>
          <a:off x="1268913" y="3314700"/>
          <a:ext cx="5364675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Evitar ambientes fechados</a:t>
          </a:r>
        </a:p>
      </xdr:txBody>
    </xdr:sp>
    <xdr:clientData/>
  </xdr:oneCellAnchor>
  <xdr:oneCellAnchor>
    <xdr:from>
      <xdr:col>2</xdr:col>
      <xdr:colOff>119133</xdr:colOff>
      <xdr:row>21</xdr:row>
      <xdr:rowOff>142875</xdr:rowOff>
    </xdr:from>
    <xdr:ext cx="6845079" cy="655885"/>
    <xdr:sp macro="" textlink="">
      <xdr:nvSpPr>
        <xdr:cNvPr id="10" name="Retângulo 9"/>
        <xdr:cNvSpPr/>
      </xdr:nvSpPr>
      <xdr:spPr>
        <a:xfrm>
          <a:off x="1338333" y="4143375"/>
          <a:ext cx="684507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Lavar alimentos antes de consumir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2"/>
        </xdr:cNvPr>
        <xdr:cNvSpPr/>
      </xdr:nvSpPr>
      <xdr:spPr>
        <a:xfrm>
          <a:off x="10029825" y="4476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501877</xdr:colOff>
      <xdr:row>0</xdr:row>
      <xdr:rowOff>0</xdr:rowOff>
    </xdr:from>
    <xdr:ext cx="11397864" cy="1344599"/>
    <xdr:sp macro="" textlink="">
      <xdr:nvSpPr>
        <xdr:cNvPr id="2" name="Retângulo 1"/>
        <xdr:cNvSpPr/>
      </xdr:nvSpPr>
      <xdr:spPr>
        <a:xfrm>
          <a:off x="1111477" y="0"/>
          <a:ext cx="11397864" cy="134459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3. Qual o hospedeiro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intermediário e o hospedeiro </a:t>
          </a:r>
        </a:p>
        <a:p>
          <a:pPr algn="ctr"/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definitivo do agente causador da  esquistossomose?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2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76242</xdr:colOff>
      <xdr:row>8</xdr:row>
      <xdr:rowOff>152400</xdr:rowOff>
    </xdr:from>
    <xdr:ext cx="3951339" cy="655885"/>
    <xdr:sp macro="" textlink="">
      <xdr:nvSpPr>
        <xdr:cNvPr id="7" name="Retângulo 6"/>
        <xdr:cNvSpPr/>
      </xdr:nvSpPr>
      <xdr:spPr>
        <a:xfrm>
          <a:off x="1295442" y="1676400"/>
          <a:ext cx="395133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 e caramujo</a:t>
          </a:r>
        </a:p>
      </xdr:txBody>
    </xdr:sp>
    <xdr:clientData/>
  </xdr:oneCellAnchor>
  <xdr:oneCellAnchor>
    <xdr:from>
      <xdr:col>2</xdr:col>
      <xdr:colOff>61559</xdr:colOff>
      <xdr:row>12</xdr:row>
      <xdr:rowOff>142875</xdr:rowOff>
    </xdr:from>
    <xdr:ext cx="4304576" cy="655885"/>
    <xdr:sp macro="" textlink="">
      <xdr:nvSpPr>
        <xdr:cNvPr id="8" name="Retângulo 7"/>
        <xdr:cNvSpPr/>
      </xdr:nvSpPr>
      <xdr:spPr>
        <a:xfrm>
          <a:off x="1280759" y="2428875"/>
          <a:ext cx="4304576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Caramujo e mosquito</a:t>
          </a:r>
        </a:p>
      </xdr:txBody>
    </xdr:sp>
    <xdr:clientData/>
  </xdr:oneCellAnchor>
  <xdr:oneCellAnchor>
    <xdr:from>
      <xdr:col>2</xdr:col>
      <xdr:colOff>95310</xdr:colOff>
      <xdr:row>17</xdr:row>
      <xdr:rowOff>38100</xdr:rowOff>
    </xdr:from>
    <xdr:ext cx="3959034" cy="655885"/>
    <xdr:sp macro="" textlink="">
      <xdr:nvSpPr>
        <xdr:cNvPr id="9" name="Retângulo 8"/>
        <xdr:cNvSpPr/>
      </xdr:nvSpPr>
      <xdr:spPr>
        <a:xfrm>
          <a:off x="1314510" y="3276600"/>
          <a:ext cx="395903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Caramujo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e homem</a:t>
          </a:r>
          <a:endParaRPr lang="pt-BR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124204</xdr:colOff>
      <xdr:row>21</xdr:row>
      <xdr:rowOff>114300</xdr:rowOff>
    </xdr:from>
    <xdr:ext cx="3958392" cy="655885"/>
    <xdr:sp macro="" textlink="">
      <xdr:nvSpPr>
        <xdr:cNvPr id="10" name="Retângulo 9"/>
        <xdr:cNvSpPr/>
      </xdr:nvSpPr>
      <xdr:spPr>
        <a:xfrm>
          <a:off x="1343404" y="4114800"/>
          <a:ext cx="395839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Mosquito e homem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3"/>
        </xdr:cNvPr>
        <xdr:cNvSpPr/>
      </xdr:nvSpPr>
      <xdr:spPr>
        <a:xfrm>
          <a:off x="10029825" y="4476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237638</xdr:colOff>
      <xdr:row>0</xdr:row>
      <xdr:rowOff>0</xdr:rowOff>
    </xdr:from>
    <xdr:ext cx="11926343" cy="1344599"/>
    <xdr:sp macro="" textlink="">
      <xdr:nvSpPr>
        <xdr:cNvPr id="2" name="Retângulo 1"/>
        <xdr:cNvSpPr/>
      </xdr:nvSpPr>
      <xdr:spPr>
        <a:xfrm>
          <a:off x="847238" y="0"/>
          <a:ext cx="11926343" cy="134459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3. Qual o hospedeiro</a:t>
          </a:r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intermediário e o hospedeiro </a:t>
          </a:r>
        </a:p>
        <a:p>
          <a:pPr algn="ctr"/>
          <a:r>
            <a:rPr lang="pt-BR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definitivo do agente causador da da esquistossomose? </a:t>
          </a:r>
          <a:endParaRPr lang="pt-BR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514350</xdr:colOff>
      <xdr:row>8</xdr:row>
      <xdr:rowOff>161925</xdr:rowOff>
    </xdr:from>
    <xdr:to>
      <xdr:col>1</xdr:col>
      <xdr:colOff>476250</xdr:colOff>
      <xdr:row>11</xdr:row>
      <xdr:rowOff>180975</xdr:rowOff>
    </xdr:to>
    <xdr:sp macro="" textlink="">
      <xdr:nvSpPr>
        <xdr:cNvPr id="3" name="Estrela de 7 Pontos 2">
          <a:hlinkClick xmlns:r="http://schemas.openxmlformats.org/officeDocument/2006/relationships" r:id="rId1"/>
        </xdr:cNvPr>
        <xdr:cNvSpPr/>
      </xdr:nvSpPr>
      <xdr:spPr>
        <a:xfrm>
          <a:off x="514350" y="16859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A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13</xdr:row>
      <xdr:rowOff>9525</xdr:rowOff>
    </xdr:from>
    <xdr:to>
      <xdr:col>1</xdr:col>
      <xdr:colOff>466725</xdr:colOff>
      <xdr:row>16</xdr:row>
      <xdr:rowOff>28575</xdr:rowOff>
    </xdr:to>
    <xdr:sp macro="" textlink="">
      <xdr:nvSpPr>
        <xdr:cNvPr id="4" name="Estrela de 7 Pontos 3">
          <a:hlinkClick xmlns:r="http://schemas.openxmlformats.org/officeDocument/2006/relationships" r:id="rId1"/>
        </xdr:cNvPr>
        <xdr:cNvSpPr/>
      </xdr:nvSpPr>
      <xdr:spPr>
        <a:xfrm>
          <a:off x="504825" y="2486025"/>
          <a:ext cx="571500" cy="590550"/>
        </a:xfrm>
        <a:prstGeom prst="star7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B</a:t>
          </a:r>
          <a:endParaRPr lang="pt-BR" sz="1100" b="1"/>
        </a:p>
      </xdr:txBody>
    </xdr:sp>
    <xdr:clientData/>
  </xdr:twoCellAnchor>
  <xdr:twoCellAnchor>
    <xdr:from>
      <xdr:col>0</xdr:col>
      <xdr:colOff>523875</xdr:colOff>
      <xdr:row>17</xdr:row>
      <xdr:rowOff>85725</xdr:rowOff>
    </xdr:from>
    <xdr:to>
      <xdr:col>1</xdr:col>
      <xdr:colOff>485775</xdr:colOff>
      <xdr:row>20</xdr:row>
      <xdr:rowOff>104775</xdr:rowOff>
    </xdr:to>
    <xdr:sp macro="" textlink="">
      <xdr:nvSpPr>
        <xdr:cNvPr id="5" name="Estrela de 7 Pontos 4">
          <a:hlinkClick xmlns:r="http://schemas.openxmlformats.org/officeDocument/2006/relationships" r:id="rId1"/>
        </xdr:cNvPr>
        <xdr:cNvSpPr/>
      </xdr:nvSpPr>
      <xdr:spPr>
        <a:xfrm>
          <a:off x="523875" y="3324225"/>
          <a:ext cx="571500" cy="590550"/>
        </a:xfrm>
        <a:prstGeom prst="star7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C</a:t>
          </a:r>
          <a:endParaRPr lang="pt-BR" sz="1100" b="1"/>
        </a:p>
      </xdr:txBody>
    </xdr:sp>
    <xdr:clientData/>
  </xdr:twoCellAnchor>
  <xdr:twoCellAnchor>
    <xdr:from>
      <xdr:col>0</xdr:col>
      <xdr:colOff>504825</xdr:colOff>
      <xdr:row>22</xdr:row>
      <xdr:rowOff>9525</xdr:rowOff>
    </xdr:from>
    <xdr:to>
      <xdr:col>1</xdr:col>
      <xdr:colOff>466725</xdr:colOff>
      <xdr:row>25</xdr:row>
      <xdr:rowOff>28575</xdr:rowOff>
    </xdr:to>
    <xdr:sp macro="" textlink="">
      <xdr:nvSpPr>
        <xdr:cNvPr id="6" name="Estrela de 7 Pontos 5">
          <a:hlinkClick xmlns:r="http://schemas.openxmlformats.org/officeDocument/2006/relationships" r:id="rId1"/>
        </xdr:cNvPr>
        <xdr:cNvSpPr/>
      </xdr:nvSpPr>
      <xdr:spPr>
        <a:xfrm>
          <a:off x="504825" y="4200525"/>
          <a:ext cx="571500" cy="590550"/>
        </a:xfrm>
        <a:prstGeom prst="star7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/>
            <a:t>D</a:t>
          </a:r>
          <a:endParaRPr lang="pt-BR" sz="1100" b="1"/>
        </a:p>
      </xdr:txBody>
    </xdr:sp>
    <xdr:clientData/>
  </xdr:twoCellAnchor>
  <xdr:oneCellAnchor>
    <xdr:from>
      <xdr:col>2</xdr:col>
      <xdr:colOff>76242</xdr:colOff>
      <xdr:row>8</xdr:row>
      <xdr:rowOff>152400</xdr:rowOff>
    </xdr:from>
    <xdr:ext cx="3951339" cy="655885"/>
    <xdr:sp macro="" textlink="">
      <xdr:nvSpPr>
        <xdr:cNvPr id="7" name="Retângulo 6"/>
        <xdr:cNvSpPr/>
      </xdr:nvSpPr>
      <xdr:spPr>
        <a:xfrm>
          <a:off x="1295442" y="1676400"/>
          <a:ext cx="3951339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Homem e caramujo</a:t>
          </a:r>
        </a:p>
      </xdr:txBody>
    </xdr:sp>
    <xdr:clientData/>
  </xdr:oneCellAnchor>
  <xdr:oneCellAnchor>
    <xdr:from>
      <xdr:col>2</xdr:col>
      <xdr:colOff>61559</xdr:colOff>
      <xdr:row>12</xdr:row>
      <xdr:rowOff>142875</xdr:rowOff>
    </xdr:from>
    <xdr:ext cx="4304576" cy="655885"/>
    <xdr:sp macro="" textlink="">
      <xdr:nvSpPr>
        <xdr:cNvPr id="8" name="Retângulo 7"/>
        <xdr:cNvSpPr/>
      </xdr:nvSpPr>
      <xdr:spPr>
        <a:xfrm>
          <a:off x="1280759" y="2428875"/>
          <a:ext cx="4304576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Caramujo e mosquito</a:t>
          </a:r>
        </a:p>
      </xdr:txBody>
    </xdr:sp>
    <xdr:clientData/>
  </xdr:oneCellAnchor>
  <xdr:oneCellAnchor>
    <xdr:from>
      <xdr:col>2</xdr:col>
      <xdr:colOff>95310</xdr:colOff>
      <xdr:row>17</xdr:row>
      <xdr:rowOff>38100</xdr:rowOff>
    </xdr:from>
    <xdr:ext cx="3959034" cy="655885"/>
    <xdr:sp macro="" textlink="">
      <xdr:nvSpPr>
        <xdr:cNvPr id="9" name="Retângulo 8"/>
        <xdr:cNvSpPr/>
      </xdr:nvSpPr>
      <xdr:spPr>
        <a:xfrm>
          <a:off x="1314510" y="3276600"/>
          <a:ext cx="3959034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Caramujo</a:t>
          </a:r>
          <a:r>
            <a:rPr lang="pt-BR" sz="3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e homem</a:t>
          </a:r>
          <a:endParaRPr lang="pt-BR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124204</xdr:colOff>
      <xdr:row>21</xdr:row>
      <xdr:rowOff>114300</xdr:rowOff>
    </xdr:from>
    <xdr:ext cx="3958392" cy="655885"/>
    <xdr:sp macro="" textlink="">
      <xdr:nvSpPr>
        <xdr:cNvPr id="10" name="Retângulo 9"/>
        <xdr:cNvSpPr/>
      </xdr:nvSpPr>
      <xdr:spPr>
        <a:xfrm>
          <a:off x="1343404" y="4114800"/>
          <a:ext cx="395839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Mosquito e homem</a:t>
          </a:r>
        </a:p>
      </xdr:txBody>
    </xdr:sp>
    <xdr:clientData/>
  </xdr:oneCellAnchor>
  <xdr:twoCellAnchor>
    <xdr:from>
      <xdr:col>16</xdr:col>
      <xdr:colOff>276225</xdr:colOff>
      <xdr:row>23</xdr:row>
      <xdr:rowOff>95250</xdr:rowOff>
    </xdr:from>
    <xdr:to>
      <xdr:col>18</xdr:col>
      <xdr:colOff>190500</xdr:colOff>
      <xdr:row>26</xdr:row>
      <xdr:rowOff>76200</xdr:rowOff>
    </xdr:to>
    <xdr:sp macro="" textlink="">
      <xdr:nvSpPr>
        <xdr:cNvPr id="11" name="Elipse 10">
          <a:hlinkClick xmlns:r="http://schemas.openxmlformats.org/officeDocument/2006/relationships" r:id="rId2"/>
        </xdr:cNvPr>
        <xdr:cNvSpPr/>
      </xdr:nvSpPr>
      <xdr:spPr>
        <a:xfrm>
          <a:off x="10029825" y="4476750"/>
          <a:ext cx="1133475" cy="5524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rgbClr val="FF0000"/>
              </a:solidFill>
            </a:rPr>
            <a:t>PRÓXIMA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showGridLines="0" showRowColHeaders="0" tabSelected="1" topLeftCell="A22" workbookViewId="0"/>
  </sheetViews>
  <sheetFormatPr defaultColWidth="9.1796875" defaultRowHeight="14.5" x14ac:dyDescent="0.35"/>
  <cols>
    <col min="1" max="16384" width="9.1796875" style="1"/>
  </cols>
  <sheetData>
    <row r="1" spans="1:32" ht="1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4"/>
      <c r="AB1" s="34"/>
      <c r="AC1" s="34"/>
      <c r="AD1" s="34"/>
      <c r="AE1" s="34"/>
      <c r="AF1" s="34"/>
    </row>
    <row r="2" spans="1:32" ht="1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4"/>
      <c r="AB2" s="34"/>
      <c r="AC2" s="34"/>
      <c r="AD2" s="34"/>
      <c r="AE2" s="34"/>
      <c r="AF2" s="34"/>
    </row>
    <row r="3" spans="1:32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4"/>
      <c r="AA3" s="34"/>
      <c r="AB3" s="34"/>
      <c r="AC3" s="34"/>
      <c r="AD3" s="34"/>
      <c r="AE3" s="34"/>
      <c r="AF3" s="34"/>
    </row>
    <row r="4" spans="1:32" ht="1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4"/>
      <c r="AA4" s="34"/>
      <c r="AB4" s="34"/>
      <c r="AC4" s="34"/>
      <c r="AD4" s="34"/>
      <c r="AE4" s="34"/>
      <c r="AF4" s="34"/>
    </row>
    <row r="5" spans="1:32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4"/>
      <c r="AA5" s="34"/>
      <c r="AB5" s="34"/>
      <c r="AC5" s="34"/>
      <c r="AD5" s="34"/>
      <c r="AE5" s="34"/>
      <c r="AF5" s="34"/>
    </row>
    <row r="6" spans="1:32" ht="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4"/>
      <c r="AA6" s="34"/>
      <c r="AB6" s="34"/>
      <c r="AC6" s="34"/>
      <c r="AD6" s="34"/>
      <c r="AE6" s="34"/>
      <c r="AF6" s="34"/>
    </row>
    <row r="7" spans="1:32" ht="1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4"/>
      <c r="AA7" s="34"/>
      <c r="AB7" s="34"/>
      <c r="AC7" s="34"/>
      <c r="AD7" s="34"/>
      <c r="AE7" s="34"/>
      <c r="AF7" s="34"/>
    </row>
    <row r="8" spans="1:32" ht="1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4"/>
      <c r="AA8" s="34"/>
      <c r="AB8" s="34"/>
      <c r="AC8" s="34"/>
      <c r="AD8" s="34"/>
      <c r="AE8" s="34"/>
      <c r="AF8" s="34"/>
    </row>
    <row r="9" spans="1:32" ht="1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4"/>
      <c r="AA9" s="34"/>
      <c r="AB9" s="34"/>
      <c r="AC9" s="34"/>
      <c r="AD9" s="34"/>
      <c r="AE9" s="34"/>
      <c r="AF9" s="34"/>
    </row>
    <row r="10" spans="1:32" ht="1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4"/>
      <c r="AA10" s="34"/>
      <c r="AB10" s="34"/>
      <c r="AC10" s="34"/>
      <c r="AD10" s="34"/>
      <c r="AE10" s="34"/>
      <c r="AF10" s="34"/>
    </row>
    <row r="11" spans="1:32" ht="15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4"/>
      <c r="AA11" s="34"/>
      <c r="AB11" s="34"/>
      <c r="AC11" s="34"/>
      <c r="AD11" s="34"/>
      <c r="AE11" s="34"/>
      <c r="AF11" s="34"/>
    </row>
    <row r="12" spans="1:32" ht="15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4"/>
      <c r="AA12" s="34"/>
      <c r="AB12" s="34"/>
      <c r="AC12" s="34"/>
      <c r="AD12" s="34"/>
      <c r="AE12" s="34"/>
      <c r="AF12" s="34"/>
    </row>
    <row r="13" spans="1:32" ht="15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4"/>
      <c r="AA13" s="34"/>
      <c r="AB13" s="34"/>
      <c r="AC13" s="34"/>
      <c r="AD13" s="34"/>
      <c r="AE13" s="34"/>
      <c r="AF13" s="34"/>
    </row>
    <row r="14" spans="1:32" ht="15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4"/>
      <c r="AB14" s="34"/>
      <c r="AC14" s="34"/>
      <c r="AD14" s="34"/>
      <c r="AE14" s="34"/>
      <c r="AF14" s="34"/>
    </row>
    <row r="15" spans="1:32" ht="15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4"/>
      <c r="AA15" s="34"/>
      <c r="AB15" s="34"/>
      <c r="AC15" s="34"/>
      <c r="AD15" s="34"/>
      <c r="AE15" s="34"/>
      <c r="AF15" s="34"/>
    </row>
    <row r="16" spans="1:32" ht="15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4"/>
      <c r="AA16" s="34"/>
      <c r="AB16" s="34"/>
      <c r="AC16" s="34"/>
      <c r="AD16" s="34"/>
      <c r="AE16" s="34"/>
      <c r="AF16" s="34"/>
    </row>
    <row r="17" spans="1:32" ht="1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4"/>
      <c r="AA17" s="34"/>
      <c r="AB17" s="34"/>
      <c r="AC17" s="34"/>
      <c r="AD17" s="34"/>
      <c r="AE17" s="34"/>
      <c r="AF17" s="34"/>
    </row>
    <row r="18" spans="1:32" ht="15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4"/>
      <c r="AA18" s="34"/>
      <c r="AB18" s="34"/>
      <c r="AC18" s="34"/>
      <c r="AD18" s="34"/>
      <c r="AE18" s="34"/>
      <c r="AF18" s="34"/>
    </row>
    <row r="19" spans="1:32" ht="1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4"/>
      <c r="AA19" s="34"/>
      <c r="AB19" s="34"/>
      <c r="AC19" s="34"/>
      <c r="AD19" s="34"/>
      <c r="AE19" s="34"/>
      <c r="AF19" s="34"/>
    </row>
    <row r="20" spans="1:32" ht="15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4"/>
      <c r="AA20" s="34"/>
      <c r="AB20" s="34"/>
      <c r="AC20" s="34"/>
      <c r="AD20" s="34"/>
      <c r="AE20" s="34"/>
      <c r="AF20" s="34"/>
    </row>
    <row r="21" spans="1:32" ht="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4"/>
      <c r="AA21" s="34"/>
      <c r="AB21" s="34"/>
      <c r="AC21" s="34"/>
      <c r="AD21" s="34"/>
      <c r="AE21" s="34"/>
      <c r="AF21" s="34"/>
    </row>
    <row r="22" spans="1:32" ht="1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4"/>
      <c r="AA22" s="34"/>
      <c r="AB22" s="34"/>
      <c r="AC22" s="34"/>
      <c r="AD22" s="34"/>
      <c r="AE22" s="34"/>
      <c r="AF22" s="34"/>
    </row>
    <row r="23" spans="1:32" ht="1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4"/>
      <c r="AA23" s="34"/>
      <c r="AB23" s="34"/>
      <c r="AC23" s="34"/>
      <c r="AD23" s="34"/>
      <c r="AE23" s="34"/>
      <c r="AF23" s="34"/>
    </row>
    <row r="24" spans="1:32" ht="15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4"/>
      <c r="AB24" s="34"/>
      <c r="AC24" s="34"/>
      <c r="AD24" s="34"/>
      <c r="AE24" s="34"/>
      <c r="AF24" s="34"/>
    </row>
    <row r="25" spans="1:32" ht="15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4"/>
      <c r="AB25" s="34"/>
      <c r="AC25" s="34"/>
      <c r="AD25" s="34"/>
      <c r="AE25" s="34"/>
      <c r="AF25" s="34"/>
    </row>
    <row r="26" spans="1:32" x14ac:dyDescent="0.3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4"/>
      <c r="AA26" s="34"/>
      <c r="AB26" s="34"/>
      <c r="AC26" s="34"/>
      <c r="AD26" s="34"/>
      <c r="AE26" s="34"/>
      <c r="AF26" s="34"/>
    </row>
    <row r="27" spans="1:32" x14ac:dyDescent="0.3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4"/>
      <c r="AA27" s="34"/>
      <c r="AB27" s="34"/>
      <c r="AC27" s="34"/>
      <c r="AD27" s="34"/>
      <c r="AE27" s="34"/>
      <c r="AF27" s="34"/>
    </row>
    <row r="28" spans="1:32" x14ac:dyDescent="0.3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4"/>
      <c r="AA28" s="34"/>
      <c r="AB28" s="34"/>
      <c r="AC28" s="34"/>
      <c r="AD28" s="34"/>
      <c r="AE28" s="34"/>
      <c r="AF28" s="34"/>
    </row>
    <row r="29" spans="1:32" x14ac:dyDescent="0.3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4"/>
      <c r="AA29" s="34"/>
      <c r="AB29" s="34"/>
      <c r="AC29" s="34"/>
      <c r="AD29" s="34"/>
      <c r="AE29" s="34"/>
      <c r="AF29" s="34"/>
    </row>
    <row r="30" spans="1:32" x14ac:dyDescent="0.3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4"/>
      <c r="AA30" s="34"/>
      <c r="AB30" s="34"/>
      <c r="AC30" s="34"/>
      <c r="AD30" s="34"/>
      <c r="AE30" s="34"/>
      <c r="AF30" s="34"/>
    </row>
    <row r="31" spans="1:32" x14ac:dyDescent="0.3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4"/>
      <c r="AA31" s="34"/>
      <c r="AB31" s="34"/>
      <c r="AC31" s="34"/>
      <c r="AD31" s="34"/>
      <c r="AE31" s="34"/>
      <c r="AF31" s="34"/>
    </row>
    <row r="32" spans="1:32" x14ac:dyDescent="0.3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4"/>
      <c r="AA32" s="34"/>
      <c r="AB32" s="34"/>
      <c r="AC32" s="34"/>
      <c r="AD32" s="34"/>
      <c r="AE32" s="34"/>
      <c r="AF32" s="34"/>
    </row>
    <row r="33" spans="1:32" x14ac:dyDescent="0.3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4"/>
      <c r="AA33" s="34"/>
      <c r="AB33" s="34"/>
      <c r="AC33" s="34"/>
      <c r="AD33" s="34"/>
      <c r="AE33" s="34"/>
      <c r="AF33" s="34"/>
    </row>
    <row r="34" spans="1:32" x14ac:dyDescent="0.3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4"/>
      <c r="AA34" s="34"/>
      <c r="AB34" s="34"/>
      <c r="AC34" s="34"/>
      <c r="AD34" s="34"/>
      <c r="AE34" s="34"/>
      <c r="AF34" s="34"/>
    </row>
    <row r="35" spans="1:32" x14ac:dyDescent="0.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4"/>
      <c r="AB35" s="34"/>
      <c r="AC35" s="34"/>
      <c r="AD35" s="34"/>
      <c r="AE35" s="34"/>
      <c r="AF35" s="34"/>
    </row>
    <row r="36" spans="1:32" x14ac:dyDescent="0.3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4"/>
      <c r="AB36" s="34"/>
      <c r="AC36" s="34"/>
      <c r="AD36" s="34"/>
      <c r="AE36" s="34"/>
      <c r="AF36" s="34"/>
    </row>
    <row r="37" spans="1:32" x14ac:dyDescent="0.3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4"/>
      <c r="AA37" s="34"/>
      <c r="AB37" s="34"/>
      <c r="AC37" s="34"/>
      <c r="AD37" s="34"/>
      <c r="AE37" s="34"/>
      <c r="AF37" s="34"/>
    </row>
    <row r="38" spans="1:32" x14ac:dyDescent="0.3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4"/>
      <c r="AA38" s="34"/>
      <c r="AB38" s="34"/>
      <c r="AC38" s="34"/>
      <c r="AD38" s="34"/>
      <c r="AE38" s="34"/>
      <c r="AF38" s="34"/>
    </row>
    <row r="39" spans="1:32" x14ac:dyDescent="0.3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4"/>
      <c r="AA39" s="34"/>
      <c r="AB39" s="34"/>
      <c r="AC39" s="34"/>
      <c r="AD39" s="34"/>
      <c r="AE39" s="34"/>
      <c r="AF39" s="34"/>
    </row>
    <row r="40" spans="1:32" x14ac:dyDescent="0.3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4"/>
      <c r="AA40" s="34"/>
      <c r="AB40" s="34"/>
      <c r="AC40" s="34"/>
      <c r="AD40" s="34"/>
      <c r="AE40" s="34"/>
      <c r="AF40" s="34"/>
    </row>
    <row r="41" spans="1:32" x14ac:dyDescent="0.3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4"/>
      <c r="AA41" s="34"/>
      <c r="AB41" s="34"/>
      <c r="AC41" s="34"/>
      <c r="AD41" s="34"/>
      <c r="AE41" s="34"/>
      <c r="AF41" s="34"/>
    </row>
    <row r="42" spans="1:32" x14ac:dyDescent="0.3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4"/>
      <c r="AA42" s="34"/>
      <c r="AB42" s="34"/>
      <c r="AC42" s="34"/>
      <c r="AD42" s="34"/>
      <c r="AE42" s="34"/>
      <c r="AF42" s="34"/>
    </row>
    <row r="43" spans="1:32" x14ac:dyDescent="0.3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4"/>
      <c r="AA43" s="34"/>
      <c r="AB43" s="34"/>
      <c r="AC43" s="34"/>
      <c r="AD43" s="34"/>
      <c r="AE43" s="34"/>
      <c r="AF43" s="34"/>
    </row>
    <row r="44" spans="1:32" x14ac:dyDescent="0.3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4"/>
      <c r="AA44" s="34"/>
      <c r="AB44" s="34"/>
      <c r="AC44" s="34"/>
      <c r="AD44" s="34"/>
      <c r="AE44" s="34"/>
      <c r="AF44" s="34"/>
    </row>
    <row r="45" spans="1:32" x14ac:dyDescent="0.3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4"/>
      <c r="AA45" s="34"/>
      <c r="AB45" s="34"/>
      <c r="AC45" s="34"/>
      <c r="AD45" s="34"/>
      <c r="AE45" s="34"/>
      <c r="AF45" s="34"/>
    </row>
    <row r="46" spans="1:32" x14ac:dyDescent="0.3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4"/>
      <c r="AB46" s="34"/>
      <c r="AC46" s="34"/>
      <c r="AD46" s="34"/>
      <c r="AE46" s="34"/>
      <c r="AF46" s="34"/>
    </row>
    <row r="47" spans="1:32" x14ac:dyDescent="0.3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4"/>
      <c r="AB47" s="34"/>
      <c r="AC47" s="34"/>
      <c r="AD47" s="34"/>
      <c r="AE47" s="34"/>
      <c r="AF47" s="34"/>
    </row>
    <row r="48" spans="1:32" x14ac:dyDescent="0.3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4"/>
      <c r="AA48" s="34"/>
      <c r="AB48" s="34"/>
      <c r="AC48" s="34"/>
      <c r="AD48" s="34"/>
      <c r="AE48" s="34"/>
      <c r="AF48" s="34"/>
    </row>
    <row r="49" spans="1:32" x14ac:dyDescent="0.3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4"/>
      <c r="AA49" s="34"/>
      <c r="AB49" s="34"/>
      <c r="AC49" s="34"/>
      <c r="AD49" s="34"/>
      <c r="AE49" s="34"/>
      <c r="AF49" s="34"/>
    </row>
    <row r="50" spans="1:32" x14ac:dyDescent="0.3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4"/>
      <c r="AA50" s="34"/>
      <c r="AB50" s="34"/>
      <c r="AC50" s="34"/>
      <c r="AD50" s="34"/>
      <c r="AE50" s="34"/>
      <c r="AF50" s="34"/>
    </row>
    <row r="51" spans="1:32" x14ac:dyDescent="0.3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4"/>
      <c r="AA51" s="34"/>
      <c r="AB51" s="34"/>
      <c r="AC51" s="34"/>
      <c r="AD51" s="34"/>
      <c r="AE51" s="34"/>
      <c r="AF51" s="34"/>
    </row>
    <row r="52" spans="1:32" x14ac:dyDescent="0.3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4"/>
      <c r="AA52" s="34"/>
      <c r="AB52" s="34"/>
      <c r="AC52" s="34"/>
      <c r="AD52" s="34"/>
      <c r="AE52" s="34"/>
      <c r="AF52" s="34"/>
    </row>
    <row r="53" spans="1:32" x14ac:dyDescent="0.3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4"/>
      <c r="AA53" s="34"/>
      <c r="AB53" s="34"/>
      <c r="AC53" s="34"/>
      <c r="AD53" s="34"/>
      <c r="AE53" s="34"/>
      <c r="AF53" s="34"/>
    </row>
    <row r="54" spans="1:32" x14ac:dyDescent="0.3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4"/>
      <c r="AA54" s="34"/>
      <c r="AB54" s="34"/>
      <c r="AC54" s="34"/>
      <c r="AD54" s="34"/>
      <c r="AE54" s="34"/>
      <c r="AF54" s="34"/>
    </row>
    <row r="55" spans="1:32" x14ac:dyDescent="0.3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4"/>
      <c r="AA55" s="34"/>
      <c r="AB55" s="34"/>
      <c r="AC55" s="34"/>
      <c r="AD55" s="34"/>
      <c r="AE55" s="34"/>
      <c r="AF55" s="34"/>
    </row>
    <row r="56" spans="1:32" x14ac:dyDescent="0.3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4"/>
      <c r="AA56" s="34"/>
      <c r="AB56" s="34"/>
      <c r="AC56" s="34"/>
      <c r="AD56" s="34"/>
      <c r="AE56" s="34"/>
      <c r="AF56" s="34"/>
    </row>
    <row r="57" spans="1:32" x14ac:dyDescent="0.3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4"/>
      <c r="AA57" s="34"/>
      <c r="AB57" s="34"/>
      <c r="AC57" s="34"/>
      <c r="AD57" s="34"/>
      <c r="AE57" s="34"/>
      <c r="AF57" s="34"/>
    </row>
    <row r="58" spans="1:32" x14ac:dyDescent="0.3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4"/>
      <c r="AA58" s="34"/>
      <c r="AB58" s="34"/>
      <c r="AC58" s="34"/>
      <c r="AD58" s="34"/>
      <c r="AE58" s="34"/>
      <c r="AF58" s="34"/>
    </row>
    <row r="59" spans="1:32" x14ac:dyDescent="0.3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4"/>
      <c r="AA59" s="34"/>
      <c r="AB59" s="34"/>
      <c r="AC59" s="34"/>
      <c r="AD59" s="34"/>
      <c r="AE59" s="34"/>
      <c r="AF59" s="34"/>
    </row>
    <row r="60" spans="1:32" x14ac:dyDescent="0.3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4"/>
      <c r="AA60" s="34"/>
      <c r="AB60" s="34"/>
      <c r="AC60" s="34"/>
      <c r="AD60" s="34"/>
      <c r="AE60" s="34"/>
      <c r="AF60" s="34"/>
    </row>
    <row r="61" spans="1:32" x14ac:dyDescent="0.3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4"/>
      <c r="AA61" s="34"/>
      <c r="AB61" s="34"/>
      <c r="AC61" s="34"/>
      <c r="AD61" s="34"/>
      <c r="AE61" s="34"/>
      <c r="AF61" s="34"/>
    </row>
    <row r="62" spans="1:32" x14ac:dyDescent="0.3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4"/>
      <c r="AA62" s="34"/>
      <c r="AB62" s="34"/>
      <c r="AC62" s="34"/>
      <c r="AD62" s="34"/>
      <c r="AE62" s="34"/>
      <c r="AF62" s="34"/>
    </row>
    <row r="63" spans="1:32" x14ac:dyDescent="0.3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4"/>
      <c r="AA63" s="34"/>
      <c r="AB63" s="34"/>
      <c r="AC63" s="34"/>
      <c r="AD63" s="34"/>
      <c r="AE63" s="34"/>
      <c r="AF63" s="34"/>
    </row>
    <row r="64" spans="1:32" x14ac:dyDescent="0.3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4"/>
      <c r="AA64" s="34"/>
      <c r="AB64" s="34"/>
      <c r="AC64" s="34"/>
      <c r="AD64" s="34"/>
      <c r="AE64" s="34"/>
      <c r="AF64" s="34"/>
    </row>
    <row r="65" spans="1:32" x14ac:dyDescent="0.3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4"/>
      <c r="AA65" s="34"/>
      <c r="AB65" s="34"/>
      <c r="AC65" s="34"/>
      <c r="AD65" s="34"/>
      <c r="AE65" s="34"/>
      <c r="AF65" s="34"/>
    </row>
  </sheetData>
  <sheetProtection password="C58C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showRowColHeaders="0" workbookViewId="0">
      <selection activeCell="U8" sqref="U8"/>
    </sheetView>
  </sheetViews>
  <sheetFormatPr defaultRowHeight="14.5" x14ac:dyDescent="0.35"/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1.5" x14ac:dyDescent="0.6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.5" x14ac:dyDescent="0.6">
      <c r="A7" s="36" t="s">
        <v>22</v>
      </c>
      <c r="B7" s="36"/>
      <c r="C7" s="36"/>
      <c r="D7" s="36"/>
      <c r="E7" s="36"/>
      <c r="F7" s="36"/>
      <c r="G7" s="36"/>
      <c r="H7" s="36"/>
      <c r="I7" s="3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1.5" x14ac:dyDescent="0.6">
      <c r="A8" s="36" t="s">
        <v>23</v>
      </c>
      <c r="B8" s="36"/>
      <c r="C8" s="36"/>
      <c r="D8" s="36"/>
      <c r="E8" s="36"/>
      <c r="F8" s="36"/>
      <c r="G8" s="36"/>
      <c r="H8" s="36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92"/>
  <sheetViews>
    <sheetView showGridLines="0" showRowColHeaders="0" zoomScaleNormal="100" workbookViewId="0"/>
  </sheetViews>
  <sheetFormatPr defaultColWidth="9.1796875" defaultRowHeight="14.5" x14ac:dyDescent="0.35"/>
  <cols>
    <col min="1" max="1" width="4.54296875" style="1" customWidth="1"/>
    <col min="2" max="3" width="4.7265625" style="1" customWidth="1"/>
    <col min="4" max="4" width="4.54296875" style="1" customWidth="1"/>
    <col min="5" max="5" width="5" style="1" customWidth="1"/>
    <col min="6" max="8" width="4.7265625" style="1" customWidth="1"/>
    <col min="9" max="9" width="4.81640625" style="1" customWidth="1"/>
    <col min="10" max="93" width="4.7265625" style="1" customWidth="1"/>
    <col min="94" max="16384" width="9.1796875" style="1"/>
  </cols>
  <sheetData>
    <row r="3" spans="1:34" ht="20.25" customHeight="1" x14ac:dyDescent="0.25"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ht="15" customHeight="1" x14ac:dyDescent="0.25">
      <c r="H4" s="2"/>
      <c r="I4" s="2"/>
      <c r="J4" s="2"/>
      <c r="K4" s="2"/>
      <c r="L4" s="2"/>
      <c r="M4" s="2"/>
      <c r="N4" s="2"/>
      <c r="O4" s="2"/>
      <c r="P4" s="2"/>
      <c r="Q4" s="2"/>
    </row>
    <row r="5" spans="1:34" ht="6" customHeight="1" x14ac:dyDescent="0.25">
      <c r="H5" s="2"/>
      <c r="I5" s="2"/>
      <c r="J5" s="2"/>
      <c r="K5" s="2"/>
      <c r="L5" s="2"/>
      <c r="M5" s="2"/>
      <c r="N5" s="2"/>
      <c r="O5" s="2"/>
      <c r="P5" s="2"/>
      <c r="Q5" s="2"/>
    </row>
    <row r="6" spans="1:34" ht="12" customHeight="1" thickBot="1" x14ac:dyDescent="0.3"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" customHeight="1" thickBot="1" x14ac:dyDescent="0.4">
      <c r="A7" s="13"/>
      <c r="B7" s="43" t="s">
        <v>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2"/>
      <c r="O7" s="2"/>
      <c r="P7" s="2"/>
      <c r="Q7" s="2"/>
      <c r="AG7" s="3">
        <v>1</v>
      </c>
      <c r="AH7" s="1" t="s">
        <v>9</v>
      </c>
    </row>
    <row r="8" spans="1:34" ht="15" customHeight="1" thickBot="1" x14ac:dyDescent="0.4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  <c r="N8" s="2"/>
      <c r="O8" s="2"/>
      <c r="P8" s="2"/>
      <c r="Q8" s="2"/>
      <c r="AG8" s="4"/>
    </row>
    <row r="9" spans="1:34" ht="15" customHeight="1" thickBot="1" x14ac:dyDescent="0.4">
      <c r="A9" s="14"/>
      <c r="B9" s="37" t="s">
        <v>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P9" s="5"/>
      <c r="R9" s="23"/>
      <c r="U9" s="2"/>
      <c r="V9" s="2"/>
      <c r="W9" s="2"/>
      <c r="X9" s="2"/>
      <c r="Y9" s="2"/>
      <c r="Z9" s="2"/>
      <c r="AA9" s="2"/>
      <c r="AB9" s="2"/>
      <c r="AC9" s="2"/>
      <c r="AD9" s="2"/>
      <c r="AG9" s="3">
        <v>2</v>
      </c>
      <c r="AH9" s="1" t="s">
        <v>10</v>
      </c>
    </row>
    <row r="10" spans="1:34" ht="15" customHeight="1" thickBot="1" x14ac:dyDescent="0.4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P10" s="6"/>
      <c r="R10" s="7" t="str">
        <f>IF(R9=1,"L","")</f>
        <v/>
      </c>
      <c r="U10" s="8"/>
      <c r="V10" s="9"/>
      <c r="W10" s="9"/>
      <c r="X10" s="9"/>
      <c r="Y10" s="9"/>
      <c r="Z10" s="9"/>
      <c r="AA10" s="9"/>
      <c r="AB10" s="9"/>
      <c r="AC10" s="9"/>
      <c r="AD10" s="9"/>
      <c r="AG10" s="4"/>
    </row>
    <row r="11" spans="1:34" ht="15" customHeight="1" thickBot="1" x14ac:dyDescent="0.4">
      <c r="A11" s="15"/>
      <c r="B11" s="37" t="s">
        <v>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P11" s="24"/>
      <c r="Q11" s="10" t="str">
        <f>IF(P11=2,"V","")</f>
        <v/>
      </c>
      <c r="R11" s="10" t="str">
        <f>IF(R9=1,"E",IF(P11=2,"E",""))</f>
        <v/>
      </c>
      <c r="S11" s="10" t="str">
        <f>IF(P11=2,"R","")</f>
        <v/>
      </c>
      <c r="T11" s="10" t="str">
        <f>IF(P11=2,"M","")</f>
        <v/>
      </c>
      <c r="U11" s="10" t="str">
        <f>IF(P11=2,"E","")</f>
        <v/>
      </c>
      <c r="V11" s="9"/>
      <c r="W11" s="9"/>
      <c r="X11" s="9"/>
      <c r="Y11" s="9"/>
      <c r="Z11" s="9"/>
      <c r="AA11" s="9"/>
      <c r="AB11" s="9"/>
      <c r="AC11" s="9"/>
      <c r="AD11" s="9"/>
      <c r="AG11" s="3">
        <v>3</v>
      </c>
      <c r="AH11" s="1" t="s">
        <v>11</v>
      </c>
    </row>
    <row r="12" spans="1:34" ht="15" customHeight="1" thickBot="1" x14ac:dyDescent="0.4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P12" s="6"/>
      <c r="Q12" s="2"/>
      <c r="R12" s="11" t="str">
        <f>IF(R9=1,"P","")</f>
        <v/>
      </c>
      <c r="U12" s="8"/>
      <c r="V12" s="9"/>
      <c r="W12" s="9"/>
      <c r="X12" s="9"/>
      <c r="Y12" s="9"/>
      <c r="Z12" s="9"/>
      <c r="AA12" s="9"/>
      <c r="AB12" s="9"/>
      <c r="AC12" s="9"/>
      <c r="AD12" s="9"/>
      <c r="AG12" s="4"/>
    </row>
    <row r="13" spans="1:34" ht="15" customHeight="1" thickBot="1" x14ac:dyDescent="0.4">
      <c r="A13" s="16"/>
      <c r="B13" s="37" t="s">
        <v>19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25"/>
      <c r="O13" s="10" t="str">
        <f>IF(N13=10,"B","")</f>
        <v/>
      </c>
      <c r="P13" s="10" t="str">
        <f>IF(N13=10,"A","")</f>
        <v/>
      </c>
      <c r="Q13" s="10" t="str">
        <f>IF(N13=10,"C","")</f>
        <v/>
      </c>
      <c r="R13" s="10" t="str">
        <f>IF(R9=1,"T",IF(N13=10,"T",""))</f>
        <v/>
      </c>
      <c r="S13" s="10" t="str">
        <f>IF(N13=10,"E","")</f>
        <v/>
      </c>
      <c r="T13" s="10" t="str">
        <f>IF(N13=10,"R","")</f>
        <v/>
      </c>
      <c r="U13" s="10" t="str">
        <f>IF(N13=10,"I","")</f>
        <v/>
      </c>
      <c r="V13" s="10" t="str">
        <f>IF(N13=10,"A","")</f>
        <v/>
      </c>
      <c r="W13" s="9"/>
      <c r="X13" s="9"/>
      <c r="Y13" s="9"/>
      <c r="Z13" s="9"/>
      <c r="AA13" s="9"/>
      <c r="AB13" s="9"/>
      <c r="AC13" s="9"/>
      <c r="AD13" s="9"/>
      <c r="AG13" s="3">
        <v>4</v>
      </c>
      <c r="AH13" s="1" t="s">
        <v>12</v>
      </c>
    </row>
    <row r="14" spans="1:34" ht="15" customHeight="1" thickBot="1" x14ac:dyDescent="0.4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/>
      <c r="P14" s="26"/>
      <c r="Q14" s="10" t="str">
        <f>IF(P14=5,"C","")</f>
        <v/>
      </c>
      <c r="R14" s="7" t="str">
        <f>IF(R9=1,"O",IF(P14=5,"O",""))</f>
        <v/>
      </c>
      <c r="S14" s="10" t="str">
        <f>IF(P14=5,"L","")</f>
        <v/>
      </c>
      <c r="T14" s="10" t="str">
        <f>IF(P14=5,"E","")</f>
        <v/>
      </c>
      <c r="U14" s="10" t="str">
        <f>IF(P14=5,"R","")</f>
        <v/>
      </c>
      <c r="V14" s="10" t="str">
        <f>IF(P14=5,"A","")</f>
        <v/>
      </c>
      <c r="W14" s="2"/>
      <c r="X14" s="2"/>
      <c r="Y14" s="2"/>
      <c r="Z14" s="2"/>
      <c r="AA14" s="2"/>
      <c r="AB14" s="2"/>
      <c r="AC14" s="2"/>
      <c r="AD14" s="2"/>
      <c r="AG14" s="4"/>
    </row>
    <row r="15" spans="1:34" ht="15" customHeight="1" thickBot="1" x14ac:dyDescent="0.4">
      <c r="A15" s="17"/>
      <c r="B15" s="37" t="s">
        <v>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P15" s="6"/>
      <c r="Q15" s="2"/>
      <c r="R15" s="10" t="str">
        <f>IF(R9=1,"S","")</f>
        <v/>
      </c>
      <c r="Y15" s="32"/>
      <c r="AG15" s="3">
        <v>5</v>
      </c>
      <c r="AH15" s="1" t="s">
        <v>13</v>
      </c>
    </row>
    <row r="16" spans="1:34" ht="15" customHeight="1" thickBot="1" x14ac:dyDescent="0.4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2"/>
      <c r="P16" s="6"/>
      <c r="Q16" s="27"/>
      <c r="R16" s="12" t="str">
        <f>IF(R9=1,"P",IF(Q16=7,"P",""))</f>
        <v/>
      </c>
      <c r="S16" s="10" t="str">
        <f>IF(Q16=7,"R","")</f>
        <v/>
      </c>
      <c r="T16" s="10" t="str">
        <f>IF(Q16=7,"O","")</f>
        <v/>
      </c>
      <c r="U16" s="10" t="str">
        <f>IF(Q16=7,"T","")</f>
        <v/>
      </c>
      <c r="V16" s="10" t="str">
        <f>IF(Q16=7,"O","")</f>
        <v/>
      </c>
      <c r="W16" s="10" t="str">
        <f>IF(Q16=7,"Z","")</f>
        <v/>
      </c>
      <c r="X16" s="10" t="str">
        <f>IF(Q16=7,"O","")</f>
        <v/>
      </c>
      <c r="Y16" s="10" t="str">
        <f>IF(Q16=7,"A",IF(Y15=9,"A",""))</f>
        <v/>
      </c>
      <c r="Z16" s="10" t="str">
        <f>IF(Q16=7,"R","")</f>
        <v/>
      </c>
      <c r="AA16" s="10" t="str">
        <f>IF(Q16=7,"I","")</f>
        <v/>
      </c>
      <c r="AB16" s="10" t="str">
        <f>IF(Q16=7,"O","")</f>
        <v/>
      </c>
      <c r="AG16" s="4"/>
    </row>
    <row r="17" spans="1:34" ht="15" customHeight="1" thickBot="1" x14ac:dyDescent="0.4">
      <c r="A17" s="18"/>
      <c r="B17" s="37" t="s">
        <v>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2"/>
      <c r="O17" s="2"/>
      <c r="P17" s="6"/>
      <c r="Q17" s="2"/>
      <c r="R17" s="10" t="str">
        <f>IF(R9=1,"I","")</f>
        <v/>
      </c>
      <c r="Y17" s="10" t="str">
        <f>IF(Y15=9,"G","")</f>
        <v/>
      </c>
      <c r="AG17" s="3">
        <v>6</v>
      </c>
      <c r="AH17" s="1" t="s">
        <v>14</v>
      </c>
    </row>
    <row r="18" spans="1:34" ht="15" customHeight="1" thickBot="1" x14ac:dyDescent="0.4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9"/>
      <c r="O18" s="6"/>
      <c r="P18" s="6"/>
      <c r="Q18" s="6"/>
      <c r="R18" s="10" t="str">
        <f>IF(R9=1,"R","")</f>
        <v/>
      </c>
      <c r="Y18" s="10" t="str">
        <f>IF(Y15=9,"U","")</f>
        <v/>
      </c>
      <c r="AG18" s="4"/>
    </row>
    <row r="19" spans="1:34" ht="15" customHeight="1" thickBot="1" x14ac:dyDescent="0.4">
      <c r="A19" s="19"/>
      <c r="B19" s="37" t="s">
        <v>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2"/>
      <c r="O19" s="2"/>
      <c r="Q19" s="2"/>
      <c r="R19" s="10" t="str">
        <f>IF(R9=1,"O","")</f>
        <v/>
      </c>
      <c r="T19" s="29"/>
      <c r="V19" s="30"/>
      <c r="W19" s="31"/>
      <c r="X19" s="10" t="str">
        <f>IF(W19=4,"C","")</f>
        <v/>
      </c>
      <c r="Y19" s="10" t="str">
        <f>IF(Y15=9,"A",IF(W19=4,"A",""))</f>
        <v/>
      </c>
      <c r="Z19" s="10" t="str">
        <f>IF(W19=4,"R","")</f>
        <v/>
      </c>
      <c r="AA19" s="10" t="str">
        <f>IF(W19=4,"A","")</f>
        <v/>
      </c>
      <c r="AB19" s="10" t="str">
        <f>IF(W19=4,"M","")</f>
        <v/>
      </c>
      <c r="AC19" s="10" t="str">
        <f>IF(W19=4,"U","")</f>
        <v/>
      </c>
      <c r="AD19" s="10" t="str">
        <f>IF(W19=4,"J","")</f>
        <v/>
      </c>
      <c r="AE19" s="10" t="str">
        <f>IF(W19=4,"O","")</f>
        <v/>
      </c>
      <c r="AG19" s="3">
        <v>7</v>
      </c>
      <c r="AH19" s="1" t="s">
        <v>15</v>
      </c>
    </row>
    <row r="20" spans="1:34" ht="15" customHeight="1" thickBot="1" x14ac:dyDescent="0.4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2"/>
      <c r="O20" s="2"/>
      <c r="Q20" s="2"/>
      <c r="R20" s="10" t="str">
        <f>IF(R9=1,"S","")</f>
        <v/>
      </c>
      <c r="T20" s="10" t="str">
        <f>IF(T19=6,"R","")</f>
        <v/>
      </c>
      <c r="V20" s="10" t="str">
        <f>IF(V19=3,"D","")</f>
        <v/>
      </c>
      <c r="AG20" s="4"/>
    </row>
    <row r="21" spans="1:34" ht="15" customHeight="1" thickBot="1" x14ac:dyDescent="0.4">
      <c r="A21" s="20"/>
      <c r="B21" s="37" t="s">
        <v>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P21" s="28"/>
      <c r="Q21" s="10" t="str">
        <f>IF(P21=8,"H","")</f>
        <v/>
      </c>
      <c r="R21" s="10" t="str">
        <f>IF(R9=1,"E",IF(P21=8,"E",""))</f>
        <v/>
      </c>
      <c r="S21" s="10" t="str">
        <f>IF(P21=8,"P","")</f>
        <v/>
      </c>
      <c r="T21" s="10" t="str">
        <f>IF(T19=6,"A",IF(P21=8,"A",""))</f>
        <v/>
      </c>
      <c r="U21" s="10" t="str">
        <f>IF(P21=8,"T","")</f>
        <v/>
      </c>
      <c r="V21" s="10" t="str">
        <f>IF(V19=3,"I",IF(P21=8,"I",""))</f>
        <v/>
      </c>
      <c r="W21" s="10" t="str">
        <f>IF(P21=8,"T","")</f>
        <v/>
      </c>
      <c r="X21" s="10" t="str">
        <f>IF(P21=8,"E","")</f>
        <v/>
      </c>
      <c r="AG21" s="3">
        <v>8</v>
      </c>
      <c r="AH21" s="1" t="s">
        <v>16</v>
      </c>
    </row>
    <row r="22" spans="1:34" ht="15" customHeight="1" thickBot="1" x14ac:dyDescent="0.4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  <c r="T22" s="10" t="str">
        <f>IF(T19=6,"T","")</f>
        <v/>
      </c>
      <c r="V22" s="10" t="str">
        <f>IF(V19=3,"A","")</f>
        <v/>
      </c>
      <c r="AG22" s="4"/>
    </row>
    <row r="23" spans="1:34" ht="15" customHeight="1" thickBot="1" x14ac:dyDescent="0.4">
      <c r="A23" s="21"/>
      <c r="B23" s="37" t="s">
        <v>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T23" s="10" t="str">
        <f>IF(T19=6,"O","")</f>
        <v/>
      </c>
      <c r="V23" s="10" t="str">
        <f>IF(V19=3,"R","")</f>
        <v/>
      </c>
      <c r="AG23" s="3">
        <v>9</v>
      </c>
      <c r="AH23" s="1" t="s">
        <v>17</v>
      </c>
    </row>
    <row r="24" spans="1:34" ht="15" customHeight="1" thickBot="1" x14ac:dyDescent="0.4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  <c r="V24" s="10" t="str">
        <f>IF(V19=3,"R","")</f>
        <v/>
      </c>
      <c r="AG24" s="4"/>
    </row>
    <row r="25" spans="1:34" ht="15" customHeight="1" thickBot="1" x14ac:dyDescent="0.4">
      <c r="A25" s="22"/>
      <c r="B25" s="37" t="s">
        <v>8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V25" s="10" t="str">
        <f>IF(V19=3,"E","")</f>
        <v/>
      </c>
      <c r="AG25" s="3">
        <v>10</v>
      </c>
      <c r="AH25" s="1" t="s">
        <v>18</v>
      </c>
    </row>
    <row r="26" spans="1:34" ht="15" customHeight="1" thickBot="1" x14ac:dyDescent="0.4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V26" s="10" t="str">
        <f>IF(V19=3,"I","")</f>
        <v/>
      </c>
    </row>
    <row r="27" spans="1:34" ht="15" customHeight="1" x14ac:dyDescent="0.35">
      <c r="V27" s="10" t="str">
        <f>IF(V19=3,"A","")</f>
        <v/>
      </c>
    </row>
    <row r="28" spans="1:34" ht="15" customHeight="1" x14ac:dyDescent="0.35"/>
    <row r="29" spans="1:34" ht="15" customHeight="1" x14ac:dyDescent="0.35"/>
    <row r="30" spans="1:34" ht="15" customHeight="1" x14ac:dyDescent="0.35"/>
    <row r="31" spans="1:34" ht="15" customHeight="1" x14ac:dyDescent="0.35"/>
    <row r="32" spans="1:34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</sheetData>
  <sheetProtection password="C58C" sheet="1" objects="1" scenarios="1"/>
  <mergeCells count="10">
    <mergeCell ref="B19:M20"/>
    <mergeCell ref="B21:M22"/>
    <mergeCell ref="B23:M24"/>
    <mergeCell ref="B25:M26"/>
    <mergeCell ref="B7:M8"/>
    <mergeCell ref="B9:M10"/>
    <mergeCell ref="B11:M12"/>
    <mergeCell ref="B13:M14"/>
    <mergeCell ref="B15:M16"/>
    <mergeCell ref="B17:M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showGridLines="0" showRowColHeaders="0" workbookViewId="0"/>
  </sheetViews>
  <sheetFormatPr defaultColWidth="9.1796875" defaultRowHeight="14.5" x14ac:dyDescent="0.35"/>
  <cols>
    <col min="1" max="1" width="3.54296875" style="1" customWidth="1"/>
    <col min="2" max="16384" width="9.1796875" style="1"/>
  </cols>
  <sheetData>
    <row r="2" spans="2:12" ht="15" x14ac:dyDescent="0.25">
      <c r="B2" s="49"/>
      <c r="C2" s="49"/>
    </row>
    <row r="3" spans="2:12" ht="15" x14ac:dyDescent="0.25">
      <c r="B3" s="33"/>
      <c r="C3" s="33"/>
    </row>
    <row r="4" spans="2:12" ht="15" x14ac:dyDescent="0.25">
      <c r="B4" s="33"/>
      <c r="C4" s="33"/>
    </row>
    <row r="6" spans="2:12" x14ac:dyDescent="0.35">
      <c r="B6" s="50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2:12" x14ac:dyDescent="0.3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2:12" x14ac:dyDescent="0.3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2:12" x14ac:dyDescent="0.3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2:12" x14ac:dyDescent="0.3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2:12" x14ac:dyDescent="0.3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2:12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2:12" x14ac:dyDescent="0.3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2:12" x14ac:dyDescent="0.3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2:12" x14ac:dyDescent="0.3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2:12" x14ac:dyDescent="0.3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2:12" x14ac:dyDescent="0.3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2:12" x14ac:dyDescent="0.3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2:12" x14ac:dyDescent="0.3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2:12" x14ac:dyDescent="0.3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2:12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x14ac:dyDescent="0.3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x14ac:dyDescent="0.35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2:12" x14ac:dyDescent="0.3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2:12" x14ac:dyDescent="0.3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</sheetData>
  <sheetProtection password="C58C" sheet="1" objects="1" scenarios="1"/>
  <mergeCells count="2">
    <mergeCell ref="B2:C2"/>
    <mergeCell ref="B6:L2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9.1796875" defaultRowHeight="14.5" x14ac:dyDescent="0.35"/>
  <cols>
    <col min="1" max="16384" width="9.1796875" style="1"/>
  </cols>
  <sheetData/>
  <sheetProtection password="C58C" sheet="1" objects="1" scenario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Menu</vt:lpstr>
      <vt:lpstr>Cruzadinha</vt:lpstr>
      <vt:lpstr>Instruções</vt:lpstr>
      <vt:lpstr>Quiz-1</vt:lpstr>
      <vt:lpstr>Quiz-R1</vt:lpstr>
      <vt:lpstr>Quiz-2</vt:lpstr>
      <vt:lpstr>Quiz-R2</vt:lpstr>
      <vt:lpstr>Quiz-3</vt:lpstr>
      <vt:lpstr>Quiz-R3</vt:lpstr>
      <vt:lpstr>Quiz-4</vt:lpstr>
      <vt:lpstr>Quiz-R4</vt:lpstr>
      <vt:lpstr>Quiz-5</vt:lpstr>
      <vt:lpstr>Quiz-R5</vt:lpstr>
      <vt:lpstr>Instruções-Quiz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Cícero</dc:creator>
  <cp:lastModifiedBy>MONICA DORIGO CORREI</cp:lastModifiedBy>
  <dcterms:created xsi:type="dcterms:W3CDTF">2013-11-26T23:57:25Z</dcterms:created>
  <dcterms:modified xsi:type="dcterms:W3CDTF">2014-11-12T18:50:05Z</dcterms:modified>
</cp:coreProperties>
</file>